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060"/>
  </bookViews>
  <sheets>
    <sheet name="Лист1" sheetId="1" r:id="rId1"/>
    <sheet name="Виды пожарных лестниц" sheetId="2" r:id="rId2"/>
  </sheets>
  <calcPr calcId="162913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70" i="1" l="1"/>
  <c r="G69" i="1"/>
  <c r="G65" i="1"/>
  <c r="G209" i="1"/>
  <c r="G207" i="1"/>
  <c r="G157" i="1"/>
  <c r="G44" i="1" l="1"/>
  <c r="G43" i="1" l="1"/>
  <c r="G117" i="1" l="1"/>
  <c r="G116" i="1"/>
  <c r="G115" i="1"/>
  <c r="G114" i="1"/>
  <c r="G95" i="1"/>
  <c r="G120" i="1"/>
  <c r="G90" i="1"/>
  <c r="G191" i="1"/>
  <c r="G174" i="1"/>
  <c r="G64" i="1"/>
  <c r="G63" i="1"/>
  <c r="G85" i="1"/>
  <c r="G84" i="1"/>
</calcChain>
</file>

<file path=xl/sharedStrings.xml><?xml version="1.0" encoding="utf-8"?>
<sst xmlns="http://schemas.openxmlformats.org/spreadsheetml/2006/main" count="308" uniqueCount="167">
  <si>
    <t>№№</t>
  </si>
  <si>
    <t>Объект</t>
  </si>
  <si>
    <t>Литер</t>
  </si>
  <si>
    <t>Тип</t>
  </si>
  <si>
    <t>(П1-вертикальная,</t>
  </si>
  <si>
    <t>П2-маршевая)</t>
  </si>
  <si>
    <t>№</t>
  </si>
  <si>
    <t>лестницы</t>
  </si>
  <si>
    <t>Кол-во</t>
  </si>
  <si>
    <t>ступеней/</t>
  </si>
  <si>
    <t>маршей</t>
  </si>
  <si>
    <t>Кол-во балок/</t>
  </si>
  <si>
    <t>площадок</t>
  </si>
  <si>
    <t>Цех №03.Фенолоформальдегидных и ионообменных смол</t>
  </si>
  <si>
    <t>20-26</t>
  </si>
  <si>
    <t xml:space="preserve">1.Здание производственное цеха 03/2 </t>
  </si>
  <si>
    <t>П1</t>
  </si>
  <si>
    <t xml:space="preserve">2.Здание производственное цеха 03/1 со строением склада пульвербакелита </t>
  </si>
  <si>
    <t>11А,</t>
  </si>
  <si>
    <t>11Б,11В,11Д,11Е, 11а</t>
  </si>
  <si>
    <r>
      <t>3.Здание производственное цеха 02/2 (обесфеноливание</t>
    </r>
    <r>
      <rPr>
        <b/>
        <sz val="11"/>
        <color theme="1"/>
        <rFont val="Times New Roman"/>
        <family val="1"/>
        <charset val="204"/>
      </rPr>
      <t xml:space="preserve">) </t>
    </r>
  </si>
  <si>
    <t>(в аренде: ООО «Экотенологии 2005» «Арендатор»)</t>
  </si>
  <si>
    <t>Цех №05. Ортокрезола</t>
  </si>
  <si>
    <r>
      <t xml:space="preserve">1.Здание производственное цеха 05 </t>
    </r>
    <r>
      <rPr>
        <b/>
        <sz val="11"/>
        <color theme="1"/>
        <rFont val="Times New Roman"/>
        <family val="1"/>
        <charset val="204"/>
      </rPr>
      <t>(на консервации)</t>
    </r>
  </si>
  <si>
    <t>П2</t>
  </si>
  <si>
    <r>
      <t xml:space="preserve">2.Здание административно-бытового корпуса цеха 05 </t>
    </r>
    <r>
      <rPr>
        <b/>
        <sz val="11"/>
        <color theme="1"/>
        <rFont val="Times New Roman"/>
        <family val="1"/>
        <charset val="204"/>
      </rPr>
      <t>(на консервации)</t>
    </r>
  </si>
  <si>
    <t>19А, 19Б, 19В</t>
  </si>
  <si>
    <t>481б</t>
  </si>
  <si>
    <r>
      <t xml:space="preserve">3. Здание насосной ортокрезола </t>
    </r>
    <r>
      <rPr>
        <b/>
        <sz val="11"/>
        <color theme="1"/>
        <rFont val="Times New Roman"/>
        <family val="1"/>
        <charset val="204"/>
      </rPr>
      <t>(на консервации)</t>
    </r>
  </si>
  <si>
    <t>Цех №07. Полимерно-покрытых проппантов</t>
  </si>
  <si>
    <t xml:space="preserve">1.Здание склада сыпучих материалов цеха 07 с сооружением эстакады (проппанты) </t>
  </si>
  <si>
    <t>Литер 21 с сооружением эстакады литер 1</t>
  </si>
  <si>
    <r>
      <t>2.Здание опытно-промышленного корпуса Ан-31 цеха №07 (Аниониты АН-31-Г) (</t>
    </r>
    <r>
      <rPr>
        <b/>
        <sz val="11"/>
        <color theme="1"/>
        <rFont val="Times New Roman"/>
        <family val="1"/>
        <charset val="204"/>
      </rPr>
      <t>на консервации)</t>
    </r>
  </si>
  <si>
    <t>20А, 20Б</t>
  </si>
  <si>
    <t xml:space="preserve">Цех №09. Приготовления противопригарных покрытий ООО «Уралхимпласт-Хюттенес Альбертус» </t>
  </si>
  <si>
    <t>28-29</t>
  </si>
  <si>
    <t xml:space="preserve">1.Здание склада древмуки </t>
  </si>
  <si>
    <t xml:space="preserve">(приготовление противопригарных покрытий) </t>
  </si>
  <si>
    <t>(в аренде: ПАО «УХП» «Арендатор»)</t>
  </si>
  <si>
    <t>Цех №11. КФК и формалина</t>
  </si>
  <si>
    <t>Здание вспомогательного корпуса цеха 01/3 (III отд. Вспомогательный корпус с бытовыми помещениями)</t>
  </si>
  <si>
    <t>Здание насосной цеха №01/3 (III отд. Насосная склада формалина и пожаротушения)</t>
  </si>
  <si>
    <t xml:space="preserve">1.Здание склада метанола с сооружением открытого склада метанола </t>
  </si>
  <si>
    <t>б/н</t>
  </si>
  <si>
    <t xml:space="preserve">3.Установка «В». Участок №2. </t>
  </si>
  <si>
    <t xml:space="preserve">Производство 50% безметанольного формалина и карбамидоформальдегидного концентрата (КФК-85) мощностью 50 000 т/год (по 37% формалину) </t>
  </si>
  <si>
    <t>(КФК) (у здания ц.33)</t>
  </si>
  <si>
    <t>Цех №13. Ионообменных смол</t>
  </si>
  <si>
    <t xml:space="preserve">1.Здание производственное цеха 13/1 </t>
  </si>
  <si>
    <t>317А, 317Б, 317В, 317Д</t>
  </si>
  <si>
    <t>Цех №14. Производство спецпродукции и ПВХ</t>
  </si>
  <si>
    <t>1.Здание производственное цеха 14 (цех 14/10)</t>
  </si>
  <si>
    <t xml:space="preserve"> П2</t>
  </si>
  <si>
    <t>Цех №15. Карбамидных смол</t>
  </si>
  <si>
    <t>1.Здание производственное цеха 15 (цех 15/30)</t>
  </si>
  <si>
    <t>305а1, 305а3, 305а4, 305В</t>
  </si>
  <si>
    <t>305Б</t>
  </si>
  <si>
    <t>2.Здание вспомогательного корпуса цеха 15 литер 305Б (склад мочевины) (цех15/30):</t>
  </si>
  <si>
    <t>-Помещение 1001(4022,7м2)</t>
  </si>
  <si>
    <t>-Помещение 1002(1855,3м2)</t>
  </si>
  <si>
    <t>305Б, Г3, Г6, Г7</t>
  </si>
  <si>
    <t>3.Здание производственное цеха 17/1 литер 307А, 307а1, 307а2 ( КС-35) (цех №15/20)</t>
  </si>
  <si>
    <t>307А, 307а1, 307а2</t>
  </si>
  <si>
    <t xml:space="preserve">Цех №16. </t>
  </si>
  <si>
    <t xml:space="preserve">1.Здание производственное цеха 16/2 </t>
  </si>
  <si>
    <t>50А, 50Б, 50В, 50Д, 50Ж, 50а, 50а1</t>
  </si>
  <si>
    <t>Цех №17. Синтетических смол</t>
  </si>
  <si>
    <t xml:space="preserve">1.Здание производственное цеха 17 </t>
  </si>
  <si>
    <t>302А, 302Г1,302Г2</t>
  </si>
  <si>
    <t>Цех №19. Фенолоформальдегидных смол</t>
  </si>
  <si>
    <t xml:space="preserve">1.Здание производственное цеха 19 с сооружением рампы </t>
  </si>
  <si>
    <t>Литер 48 с сооружением рампы литер Г</t>
  </si>
  <si>
    <t>2.Здание производственного корпуса цеха 19 (АБК)</t>
  </si>
  <si>
    <t>49А, 49Б, 49В, 49а, 49а1 (АБК)</t>
  </si>
  <si>
    <r>
      <t xml:space="preserve">3.Здание холодильной станции цеха 19 </t>
    </r>
    <r>
      <rPr>
        <b/>
        <sz val="11"/>
        <color theme="1"/>
        <rFont val="Times New Roman"/>
        <family val="1"/>
        <charset val="204"/>
      </rPr>
      <t>(на консервации)</t>
    </r>
  </si>
  <si>
    <t>51а</t>
  </si>
  <si>
    <t>Цех №22. Ремонтно-монтажный</t>
  </si>
  <si>
    <t>1.Здание производственное цеха 31 литер 54 (ц.22. I отд. Механическое)</t>
  </si>
  <si>
    <t>2.Здание производственное цеха 32 литер 55 (II отд. Инструментальный цех)</t>
  </si>
  <si>
    <t>Цех №25 БОС ПАО «УХП»</t>
  </si>
  <si>
    <t>Здание воздуходувной станции, 609,8м2</t>
  </si>
  <si>
    <t>Песковые площадки (сооружение), 700м2. 2шт.</t>
  </si>
  <si>
    <t>Здание биогенной установки, общ. площадь356,5м2</t>
  </si>
  <si>
    <t>Цех №25 БОС. АО УК «Химпарк Тагил» (в аренде: ПАО «УХП» «Арендатор»)</t>
  </si>
  <si>
    <t>Здание гаража, 777,6м2</t>
  </si>
  <si>
    <t>1А, 1а, 1а1</t>
  </si>
  <si>
    <t>Здание лаборатории, 252,6м2</t>
  </si>
  <si>
    <t>9А, 9а</t>
  </si>
  <si>
    <t>Цех №34. Электроцех</t>
  </si>
  <si>
    <t>6.Здание главной понизительной подстанции №2 цеха 34/2 (ГПП-2) (60,5м2) (за ц.05)</t>
  </si>
  <si>
    <t>Цех №35. КИП и А</t>
  </si>
  <si>
    <t xml:space="preserve">1.Здание производственное цеха №35 </t>
  </si>
  <si>
    <t>Цех №36. Канализации, нейтрализации</t>
  </si>
  <si>
    <t>4.Здание подстанции шламовой насосной (шламовая насосная) (у АБК ц.36)</t>
  </si>
  <si>
    <t xml:space="preserve">5.Сооружение градирни вентиляторной многосекционной  (5-ти секционная вентиляторная градирня  5-ого узла водооборота) </t>
  </si>
  <si>
    <t>(у здания насосной  станции 5-ого водооборота, за ц.07)</t>
  </si>
  <si>
    <t>6. Сооружение градирни вентиляторной (вентиляторная градирня 3-его водооборота) (в районе ц.18)</t>
  </si>
  <si>
    <t xml:space="preserve">7.Здание насосной станции Н-3 (насосная станция оборотного водоснабжения №3) </t>
  </si>
  <si>
    <t>(в районе ц.18)</t>
  </si>
  <si>
    <t xml:space="preserve">8.Здание насосной станции 5-ого водооборота </t>
  </si>
  <si>
    <t>(насосная  5-ого узла водооборота) (за зданием ц.07)</t>
  </si>
  <si>
    <t>85А, 85Б</t>
  </si>
  <si>
    <t>10.Здание фильтровальной станции цеха 36/7 (АБК)</t>
  </si>
  <si>
    <t>90А,90Б, 90а,90б, 90в</t>
  </si>
  <si>
    <t xml:space="preserve">     П2</t>
  </si>
  <si>
    <r>
      <t xml:space="preserve">(установка деминерализации воды) (у здания ФОЦ) </t>
    </r>
    <r>
      <rPr>
        <b/>
        <sz val="11"/>
        <color theme="1"/>
        <rFont val="Times New Roman"/>
        <family val="1"/>
        <charset val="204"/>
      </rPr>
      <t>(на консервации)</t>
    </r>
  </si>
  <si>
    <t>Цех №37. Железнодорожный</t>
  </si>
  <si>
    <t>1.Здание бытового корпуса ж/д цеха (АБК)</t>
  </si>
  <si>
    <t xml:space="preserve">      П2</t>
  </si>
  <si>
    <t>2.Здание тепловозно-вагонного депо (у ЦМС)</t>
  </si>
  <si>
    <t>Цех №38. Тара</t>
  </si>
  <si>
    <t>1.Здание мойки тары цеха 38/1 (АБК)</t>
  </si>
  <si>
    <t>96А. 96Б</t>
  </si>
  <si>
    <t>4.Здание тепляка цеха 13/1(Тепляк со складом ЛВЖ)</t>
  </si>
  <si>
    <t>Цех №39. Автотранспортный</t>
  </si>
  <si>
    <t>1.Здание гаража для ремонта цеха 39/2 100-102</t>
  </si>
  <si>
    <t>100,101,102</t>
  </si>
  <si>
    <t>2.Здание цеха малой механизации (участок благоустройства)</t>
  </si>
  <si>
    <t>Цех №40.Парогазоснабжения</t>
  </si>
  <si>
    <t>106,106а, 106а1</t>
  </si>
  <si>
    <t>4.Здание утилизационной котельной цеха 40/8 (паровая котельная)</t>
  </si>
  <si>
    <t>112А,112Б,112В,112Д,112а,112а1,112а2</t>
  </si>
  <si>
    <t>423а</t>
  </si>
  <si>
    <t xml:space="preserve">5.Сооружение дымовой трубы кирпичной Н=80 м   (у здания паровой котельной) </t>
  </si>
  <si>
    <t>112а</t>
  </si>
  <si>
    <r>
      <t xml:space="preserve">6.Здание отделения кислородных баллонов цеха № 40/1 с сооружением навеса </t>
    </r>
    <r>
      <rPr>
        <b/>
        <sz val="11"/>
        <color theme="1"/>
        <rFont val="Times New Roman"/>
        <family val="1"/>
        <charset val="204"/>
      </rPr>
      <t>(в аренде ООО «УХП-ХА»)</t>
    </r>
    <r>
      <rPr>
        <sz val="11"/>
        <color theme="1"/>
        <rFont val="Times New Roman"/>
        <family val="1"/>
        <charset val="204"/>
      </rPr>
      <t xml:space="preserve"> (напротив здания ц.17)</t>
    </r>
  </si>
  <si>
    <t>105А, 105Б, 105В, 105а, 105а1, Г</t>
  </si>
  <si>
    <t>138, Г3</t>
  </si>
  <si>
    <t>З/управление</t>
  </si>
  <si>
    <t>1.Здание ВЦ (з/управление)</t>
  </si>
  <si>
    <t>2.Здание центральной лаборатории (ЦЛ) (инженерный корпус)</t>
  </si>
  <si>
    <t>Защитные сооружения (бомбоубежище)</t>
  </si>
  <si>
    <t>1.Здание столовой с пристроем (столовая №20-филиал)</t>
  </si>
  <si>
    <r>
      <t xml:space="preserve">2.Здание полифинилоксида  цеха №21 (ОПП полифинилаксида) (в осях 9-15/А-Д) </t>
    </r>
    <r>
      <rPr>
        <b/>
        <sz val="11"/>
        <color theme="1"/>
        <rFont val="Times New Roman"/>
        <family val="1"/>
        <charset val="204"/>
      </rPr>
      <t>(затоплено)</t>
    </r>
  </si>
  <si>
    <t xml:space="preserve">  П 1.2</t>
  </si>
  <si>
    <t>П1.1</t>
  </si>
  <si>
    <t>П1.2</t>
  </si>
  <si>
    <t>П 1.2</t>
  </si>
  <si>
    <t>П 1.1</t>
  </si>
  <si>
    <t>П 1.1.</t>
  </si>
  <si>
    <t>П 2</t>
  </si>
  <si>
    <t xml:space="preserve">П 1.1 </t>
  </si>
  <si>
    <t xml:space="preserve"> П 1.1</t>
  </si>
  <si>
    <t>3.Здание отделения разделения воздуха (АБК)  Ц.40</t>
  </si>
  <si>
    <t xml:space="preserve"> П 1.2</t>
  </si>
  <si>
    <t>П 1.2.</t>
  </si>
  <si>
    <t xml:space="preserve"> П1.1</t>
  </si>
  <si>
    <t>отсут</t>
  </si>
  <si>
    <t>2.Установка «А». Участок №1. Производство 50% безметанольного формалина мощностью 30 000 т/год (по 37% формалину) (БМФ) (у здания ц.03)</t>
  </si>
  <si>
    <t>92-88</t>
  </si>
  <si>
    <t>поз. 22</t>
  </si>
  <si>
    <t>поз. 23</t>
  </si>
  <si>
    <t>Здание электромастерской</t>
  </si>
  <si>
    <t>поз.122</t>
  </si>
  <si>
    <t>Воздуходувная станция с иловой насосной</t>
  </si>
  <si>
    <t>поз.104</t>
  </si>
  <si>
    <t>3.Здание производственное цеха 16/1 (14/2)</t>
  </si>
  <si>
    <t>Приложение № 1</t>
  </si>
  <si>
    <t>к техническому заданию</t>
  </si>
  <si>
    <t>испытание наружных пожарных лестниц</t>
  </si>
  <si>
    <t>№ п/п</t>
  </si>
  <si>
    <t>Составил:</t>
  </si>
  <si>
    <t>Ведущий инженер УКС</t>
  </si>
  <si>
    <t>Зайникова Н.В.</t>
  </si>
  <si>
    <t>Проверил:</t>
  </si>
  <si>
    <t>Начальник УКС</t>
  </si>
  <si>
    <t>Лузянин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</si>
</sst>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8" xfId="0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0" borderId="0" xfId="0"/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123826</xdr:rowOff>
    </xdr:from>
    <xdr:to>
      <xdr:col>20</xdr:col>
      <xdr:colOff>419100</xdr:colOff>
      <xdr:row>39</xdr:row>
      <xdr:rowOff>142876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908" t="7501" r="21503" b="19221"/>
        <a:stretch/>
      </xdr:blipFill>
      <xdr:spPr>
        <a:xfrm>
          <a:off x="2628900" y="314326"/>
          <a:ext cx="9982200" cy="7258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1"/>
  <sheetViews>
    <sheetView tabSelected="1" workbookViewId="0">
      <pane ySplit="9" topLeftCell="A10" activePane="bottomLeft" state="frozen"/>
      <selection activeCell="B1" sqref="B1"/>
      <selection pane="bottomLeft" activeCell="H228" sqref="H228"/>
    </sheetView>
  </sheetViews>
  <sheetFormatPr defaultRowHeight="15" x14ac:dyDescent="0.25"/>
  <cols>
    <col min="2" max="2" width="12" style="9" customWidth="1"/>
    <col min="3" max="3" width="30.5703125" customWidth="1"/>
    <col min="4" max="4" width="18.140625" customWidth="1"/>
    <col min="5" max="5" width="10.140625" bestFit="1" customWidth="1"/>
  </cols>
  <sheetData>
    <row r="2" spans="1:9" x14ac:dyDescent="0.25">
      <c r="D2" s="79" t="s">
        <v>157</v>
      </c>
      <c r="E2" s="79"/>
      <c r="F2" s="79"/>
      <c r="G2" s="79"/>
      <c r="H2" s="79"/>
    </row>
    <row r="3" spans="1:9" x14ac:dyDescent="0.25">
      <c r="D3" s="79" t="s">
        <v>158</v>
      </c>
      <c r="E3" s="79"/>
      <c r="F3" s="79"/>
      <c r="G3" s="79"/>
      <c r="H3" s="79"/>
    </row>
    <row r="4" spans="1:9" x14ac:dyDescent="0.25">
      <c r="D4" s="79" t="s">
        <v>159</v>
      </c>
      <c r="E4" s="79"/>
      <c r="F4" s="79"/>
      <c r="G4" s="79"/>
      <c r="H4" s="79"/>
    </row>
    <row r="5" spans="1:9" ht="15.75" thickBot="1" x14ac:dyDescent="0.3"/>
    <row r="6" spans="1:9" ht="32.25" thickBot="1" x14ac:dyDescent="0.3">
      <c r="A6" s="80" t="s">
        <v>160</v>
      </c>
      <c r="B6" s="91" t="s">
        <v>0</v>
      </c>
      <c r="C6" s="91" t="s">
        <v>1</v>
      </c>
      <c r="D6" s="91" t="s">
        <v>2</v>
      </c>
      <c r="E6" s="2" t="s">
        <v>3</v>
      </c>
      <c r="F6" s="2" t="s">
        <v>6</v>
      </c>
      <c r="G6" s="2" t="s">
        <v>8</v>
      </c>
      <c r="H6" s="2" t="s">
        <v>11</v>
      </c>
      <c r="I6" s="66"/>
    </row>
    <row r="7" spans="1:9" ht="48" thickBot="1" x14ac:dyDescent="0.3">
      <c r="A7" s="80"/>
      <c r="B7" s="92"/>
      <c r="C7" s="92"/>
      <c r="D7" s="92"/>
      <c r="E7" s="3" t="s">
        <v>4</v>
      </c>
      <c r="F7" s="3" t="s">
        <v>7</v>
      </c>
      <c r="G7" s="3" t="s">
        <v>9</v>
      </c>
      <c r="H7" s="3" t="s">
        <v>12</v>
      </c>
    </row>
    <row r="8" spans="1:9" ht="48" thickBot="1" x14ac:dyDescent="0.3">
      <c r="A8" s="80"/>
      <c r="B8" s="93"/>
      <c r="C8" s="93"/>
      <c r="D8" s="93"/>
      <c r="E8" s="4" t="s">
        <v>5</v>
      </c>
      <c r="F8" s="1"/>
      <c r="G8" s="4" t="s">
        <v>10</v>
      </c>
      <c r="H8" s="1"/>
    </row>
    <row r="9" spans="1:9" ht="15.75" thickBot="1" x14ac:dyDescent="0.3">
      <c r="A9" s="6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65">
        <v>8</v>
      </c>
    </row>
    <row r="10" spans="1:9" ht="15.75" thickBot="1" x14ac:dyDescent="0.3">
      <c r="A10" s="64"/>
      <c r="B10" s="131" t="s">
        <v>13</v>
      </c>
      <c r="C10" s="132"/>
      <c r="D10" s="132"/>
      <c r="E10" s="132"/>
      <c r="F10" s="132"/>
      <c r="G10" s="132"/>
      <c r="H10" s="133"/>
    </row>
    <row r="11" spans="1:9" ht="16.5" thickBot="1" x14ac:dyDescent="0.3">
      <c r="A11" s="70">
        <v>1</v>
      </c>
      <c r="B11" s="86" t="s">
        <v>14</v>
      </c>
      <c r="C11" s="102" t="s">
        <v>15</v>
      </c>
      <c r="D11" s="86">
        <v>13</v>
      </c>
      <c r="E11" s="10" t="s">
        <v>138</v>
      </c>
      <c r="F11" s="10">
        <v>1</v>
      </c>
      <c r="G11" s="10">
        <v>20</v>
      </c>
      <c r="H11" s="10">
        <v>2</v>
      </c>
    </row>
    <row r="12" spans="1:9" ht="16.5" thickBot="1" x14ac:dyDescent="0.3">
      <c r="A12" s="70"/>
      <c r="B12" s="87"/>
      <c r="C12" s="103"/>
      <c r="D12" s="87"/>
      <c r="E12" s="11" t="s">
        <v>138</v>
      </c>
      <c r="F12" s="11">
        <v>2</v>
      </c>
      <c r="G12" s="11">
        <v>15</v>
      </c>
      <c r="H12" s="11">
        <v>2</v>
      </c>
    </row>
    <row r="13" spans="1:9" ht="16.5" thickBot="1" x14ac:dyDescent="0.3">
      <c r="A13" s="70"/>
      <c r="B13" s="87"/>
      <c r="C13" s="103"/>
      <c r="D13" s="87"/>
      <c r="E13" s="11" t="s">
        <v>137</v>
      </c>
      <c r="F13" s="11">
        <v>3</v>
      </c>
      <c r="G13" s="11">
        <v>67</v>
      </c>
      <c r="H13" s="11">
        <v>6</v>
      </c>
    </row>
    <row r="14" spans="1:9" ht="16.5" thickBot="1" x14ac:dyDescent="0.3">
      <c r="A14" s="70"/>
      <c r="B14" s="87"/>
      <c r="C14" s="103"/>
      <c r="D14" s="87"/>
      <c r="E14" s="11" t="s">
        <v>137</v>
      </c>
      <c r="F14" s="11">
        <v>4</v>
      </c>
      <c r="G14" s="11">
        <v>67</v>
      </c>
      <c r="H14" s="11">
        <v>6</v>
      </c>
    </row>
    <row r="15" spans="1:9" ht="16.5" thickBot="1" x14ac:dyDescent="0.3">
      <c r="A15" s="70"/>
      <c r="B15" s="87"/>
      <c r="C15" s="103"/>
      <c r="D15" s="87"/>
      <c r="E15" s="11" t="s">
        <v>138</v>
      </c>
      <c r="F15" s="11">
        <v>5</v>
      </c>
      <c r="G15" s="11">
        <v>15</v>
      </c>
      <c r="H15" s="11">
        <v>3</v>
      </c>
    </row>
    <row r="16" spans="1:9" ht="16.5" thickBot="1" x14ac:dyDescent="0.3">
      <c r="A16" s="70"/>
      <c r="B16" s="88"/>
      <c r="C16" s="104"/>
      <c r="D16" s="88"/>
      <c r="E16" s="11" t="s">
        <v>138</v>
      </c>
      <c r="F16" s="11">
        <v>6</v>
      </c>
      <c r="G16" s="11">
        <v>14</v>
      </c>
      <c r="H16" s="11">
        <v>3</v>
      </c>
    </row>
    <row r="17" spans="1:9" ht="28.5" customHeight="1" thickBot="1" x14ac:dyDescent="0.3">
      <c r="A17" s="70">
        <v>2</v>
      </c>
      <c r="B17" s="86">
        <v>1</v>
      </c>
      <c r="C17" s="102" t="s">
        <v>17</v>
      </c>
      <c r="D17" s="12" t="s">
        <v>18</v>
      </c>
      <c r="E17" s="11" t="s">
        <v>138</v>
      </c>
      <c r="F17" s="11">
        <v>1</v>
      </c>
      <c r="G17" s="11">
        <v>30</v>
      </c>
      <c r="H17" s="11">
        <v>3</v>
      </c>
    </row>
    <row r="18" spans="1:9" ht="28.5" customHeight="1" thickBot="1" x14ac:dyDescent="0.3">
      <c r="A18" s="70"/>
      <c r="B18" s="87"/>
      <c r="C18" s="103"/>
      <c r="D18" s="12"/>
      <c r="E18" s="11" t="s">
        <v>140</v>
      </c>
      <c r="F18" s="11">
        <v>2</v>
      </c>
      <c r="G18" s="11">
        <v>60</v>
      </c>
      <c r="H18" s="11">
        <v>6</v>
      </c>
    </row>
    <row r="19" spans="1:9" ht="45" customHeight="1" thickBot="1" x14ac:dyDescent="0.3">
      <c r="A19" s="70"/>
      <c r="B19" s="88"/>
      <c r="C19" s="104"/>
      <c r="D19" s="13" t="s">
        <v>19</v>
      </c>
      <c r="E19" s="11" t="s">
        <v>138</v>
      </c>
      <c r="F19" s="11">
        <v>3</v>
      </c>
      <c r="G19" s="11">
        <v>17</v>
      </c>
      <c r="H19" s="11">
        <v>3</v>
      </c>
    </row>
    <row r="20" spans="1:9" ht="15" customHeight="1" thickBot="1" x14ac:dyDescent="0.3">
      <c r="A20" s="70">
        <v>3</v>
      </c>
      <c r="B20" s="86">
        <v>347</v>
      </c>
      <c r="C20" s="14" t="s">
        <v>20</v>
      </c>
      <c r="D20" s="86">
        <v>8</v>
      </c>
      <c r="E20" s="14" t="s">
        <v>138</v>
      </c>
      <c r="F20" s="14">
        <v>1</v>
      </c>
      <c r="G20" s="14">
        <v>28</v>
      </c>
      <c r="H20" s="14">
        <v>3</v>
      </c>
    </row>
    <row r="21" spans="1:9" ht="53.25" customHeight="1" thickBot="1" x14ac:dyDescent="0.3">
      <c r="A21" s="70"/>
      <c r="B21" s="88"/>
      <c r="C21" s="15" t="s">
        <v>21</v>
      </c>
      <c r="D21" s="88"/>
      <c r="E21" s="16" t="s">
        <v>140</v>
      </c>
      <c r="F21" s="16">
        <v>2</v>
      </c>
      <c r="G21" s="16">
        <v>91</v>
      </c>
      <c r="H21" s="16">
        <v>8</v>
      </c>
    </row>
    <row r="22" spans="1:9" ht="15.75" thickBot="1" x14ac:dyDescent="0.3">
      <c r="A22" s="67"/>
      <c r="B22" s="81" t="s">
        <v>22</v>
      </c>
      <c r="C22" s="82"/>
      <c r="D22" s="82"/>
      <c r="E22" s="82"/>
      <c r="F22" s="82"/>
      <c r="G22" s="82"/>
      <c r="H22" s="83"/>
    </row>
    <row r="23" spans="1:9" ht="30" customHeight="1" thickBot="1" x14ac:dyDescent="0.3">
      <c r="A23" s="70">
        <v>4</v>
      </c>
      <c r="B23" s="86">
        <v>481</v>
      </c>
      <c r="C23" s="102" t="s">
        <v>23</v>
      </c>
      <c r="D23" s="86">
        <v>18</v>
      </c>
      <c r="E23" s="11" t="s">
        <v>24</v>
      </c>
      <c r="F23" s="11">
        <v>1</v>
      </c>
      <c r="G23" s="11">
        <v>52</v>
      </c>
      <c r="H23" s="11">
        <v>5</v>
      </c>
    </row>
    <row r="24" spans="1:9" ht="16.5" thickBot="1" x14ac:dyDescent="0.3">
      <c r="A24" s="70"/>
      <c r="B24" s="87"/>
      <c r="C24" s="103"/>
      <c r="D24" s="87"/>
      <c r="E24" s="11" t="s">
        <v>136</v>
      </c>
      <c r="F24" s="11">
        <v>2</v>
      </c>
      <c r="G24" s="11">
        <v>22</v>
      </c>
      <c r="H24" s="11">
        <v>2</v>
      </c>
    </row>
    <row r="25" spans="1:9" ht="16.5" thickBot="1" x14ac:dyDescent="0.3">
      <c r="A25" s="70"/>
      <c r="B25" s="88"/>
      <c r="C25" s="104"/>
      <c r="D25" s="88"/>
      <c r="E25" s="11" t="s">
        <v>135</v>
      </c>
      <c r="F25" s="11">
        <v>3</v>
      </c>
      <c r="G25" s="11">
        <v>25</v>
      </c>
      <c r="H25" s="11">
        <v>2</v>
      </c>
    </row>
    <row r="26" spans="1:9" ht="59.25" customHeight="1" thickBot="1" x14ac:dyDescent="0.3">
      <c r="A26" s="67">
        <v>5</v>
      </c>
      <c r="B26" s="17">
        <v>488</v>
      </c>
      <c r="C26" s="18" t="s">
        <v>25</v>
      </c>
      <c r="D26" s="13" t="s">
        <v>26</v>
      </c>
      <c r="E26" s="13" t="s">
        <v>147</v>
      </c>
      <c r="F26" s="13"/>
      <c r="G26" s="13"/>
      <c r="H26" s="13"/>
      <c r="I26" s="7"/>
    </row>
    <row r="27" spans="1:9" ht="15.75" thickBot="1" x14ac:dyDescent="0.3">
      <c r="A27" s="70">
        <v>6</v>
      </c>
      <c r="B27" s="86" t="s">
        <v>27</v>
      </c>
      <c r="C27" s="86" t="s">
        <v>28</v>
      </c>
      <c r="D27" s="86">
        <v>52</v>
      </c>
      <c r="E27" s="13" t="s">
        <v>138</v>
      </c>
      <c r="F27" s="13">
        <v>1</v>
      </c>
      <c r="G27" s="13">
        <v>3</v>
      </c>
      <c r="H27" s="13">
        <v>1</v>
      </c>
    </row>
    <row r="28" spans="1:9" ht="15.75" thickBot="1" x14ac:dyDescent="0.3">
      <c r="A28" s="70"/>
      <c r="B28" s="88"/>
      <c r="C28" s="88"/>
      <c r="D28" s="88"/>
      <c r="E28" s="13" t="s">
        <v>140</v>
      </c>
      <c r="F28" s="13">
        <v>2</v>
      </c>
      <c r="G28" s="13">
        <v>14</v>
      </c>
      <c r="H28" s="13">
        <v>2</v>
      </c>
    </row>
    <row r="29" spans="1:9" ht="15.75" thickBot="1" x14ac:dyDescent="0.3">
      <c r="A29" s="67"/>
      <c r="B29" s="81" t="s">
        <v>29</v>
      </c>
      <c r="C29" s="82"/>
      <c r="D29" s="82"/>
      <c r="E29" s="82"/>
      <c r="F29" s="82"/>
      <c r="G29" s="82"/>
      <c r="H29" s="83"/>
    </row>
    <row r="30" spans="1:9" ht="19.5" customHeight="1" thickBot="1" x14ac:dyDescent="0.3">
      <c r="A30" s="70">
        <v>7</v>
      </c>
      <c r="B30" s="86">
        <v>491</v>
      </c>
      <c r="C30" s="102" t="s">
        <v>30</v>
      </c>
      <c r="D30" s="86" t="s">
        <v>31</v>
      </c>
      <c r="E30" s="19" t="s">
        <v>137</v>
      </c>
      <c r="F30" s="19">
        <v>1</v>
      </c>
      <c r="G30" s="19">
        <v>21</v>
      </c>
      <c r="H30" s="19">
        <v>1</v>
      </c>
    </row>
    <row r="31" spans="1:9" ht="19.5" customHeight="1" thickBot="1" x14ac:dyDescent="0.3">
      <c r="A31" s="70"/>
      <c r="B31" s="87"/>
      <c r="C31" s="103"/>
      <c r="D31" s="87"/>
      <c r="E31" s="11" t="s">
        <v>137</v>
      </c>
      <c r="F31" s="11">
        <v>2</v>
      </c>
      <c r="G31" s="11">
        <v>43</v>
      </c>
      <c r="H31" s="11">
        <v>5</v>
      </c>
    </row>
    <row r="32" spans="1:9" ht="19.5" customHeight="1" thickBot="1" x14ac:dyDescent="0.3">
      <c r="A32" s="70"/>
      <c r="B32" s="88"/>
      <c r="C32" s="104"/>
      <c r="D32" s="88"/>
      <c r="E32" s="11" t="s">
        <v>139</v>
      </c>
      <c r="F32" s="11">
        <v>3</v>
      </c>
      <c r="G32" s="11">
        <v>13</v>
      </c>
      <c r="H32" s="11">
        <v>2</v>
      </c>
    </row>
    <row r="33" spans="1:8" ht="19.5" customHeight="1" thickBot="1" x14ac:dyDescent="0.3">
      <c r="A33" s="70">
        <v>8</v>
      </c>
      <c r="B33" s="86">
        <v>490</v>
      </c>
      <c r="C33" s="86" t="s">
        <v>32</v>
      </c>
      <c r="D33" s="86" t="s">
        <v>33</v>
      </c>
      <c r="E33" s="11" t="s">
        <v>139</v>
      </c>
      <c r="F33" s="11">
        <v>1</v>
      </c>
      <c r="G33" s="11">
        <v>12</v>
      </c>
      <c r="H33" s="11">
        <v>1</v>
      </c>
    </row>
    <row r="34" spans="1:8" ht="19.5" customHeight="1" thickBot="1" x14ac:dyDescent="0.3">
      <c r="A34" s="70"/>
      <c r="B34" s="87"/>
      <c r="C34" s="87"/>
      <c r="D34" s="87"/>
      <c r="E34" s="11" t="s">
        <v>138</v>
      </c>
      <c r="F34" s="89">
        <v>2</v>
      </c>
      <c r="G34" s="11">
        <v>11</v>
      </c>
      <c r="H34" s="11">
        <v>1</v>
      </c>
    </row>
    <row r="35" spans="1:8" ht="25.5" customHeight="1" thickBot="1" x14ac:dyDescent="0.3">
      <c r="A35" s="70"/>
      <c r="B35" s="88"/>
      <c r="C35" s="88"/>
      <c r="D35" s="88"/>
      <c r="E35" s="13" t="s">
        <v>140</v>
      </c>
      <c r="F35" s="90"/>
      <c r="G35" s="13">
        <v>78</v>
      </c>
      <c r="H35" s="13">
        <v>10</v>
      </c>
    </row>
    <row r="36" spans="1:8" ht="28.5" customHeight="1" x14ac:dyDescent="0.25">
      <c r="A36" s="73" t="s">
        <v>34</v>
      </c>
      <c r="B36" s="74"/>
      <c r="C36" s="74"/>
      <c r="D36" s="74"/>
      <c r="E36" s="74"/>
      <c r="F36" s="74"/>
      <c r="G36" s="74"/>
      <c r="H36" s="75"/>
    </row>
    <row r="37" spans="1:8" ht="15.75" customHeight="1" thickBot="1" x14ac:dyDescent="0.3">
      <c r="A37" s="76"/>
      <c r="B37" s="77"/>
      <c r="C37" s="77"/>
      <c r="D37" s="77"/>
      <c r="E37" s="77"/>
      <c r="F37" s="77"/>
      <c r="G37" s="77"/>
      <c r="H37" s="78"/>
    </row>
    <row r="38" spans="1:8" ht="15.75" thickBot="1" x14ac:dyDescent="0.3">
      <c r="A38" s="70">
        <v>9</v>
      </c>
      <c r="B38" s="86" t="s">
        <v>35</v>
      </c>
      <c r="C38" s="20" t="s">
        <v>36</v>
      </c>
      <c r="D38" s="86">
        <v>17</v>
      </c>
      <c r="E38" s="86" t="s">
        <v>137</v>
      </c>
      <c r="F38" s="86">
        <v>1</v>
      </c>
      <c r="G38" s="86">
        <v>40</v>
      </c>
      <c r="H38" s="86">
        <v>4</v>
      </c>
    </row>
    <row r="39" spans="1:8" ht="30.75" thickBot="1" x14ac:dyDescent="0.3">
      <c r="A39" s="70"/>
      <c r="B39" s="87"/>
      <c r="C39" s="20" t="s">
        <v>37</v>
      </c>
      <c r="D39" s="87"/>
      <c r="E39" s="87"/>
      <c r="F39" s="87"/>
      <c r="G39" s="87"/>
      <c r="H39" s="87"/>
    </row>
    <row r="40" spans="1:8" ht="29.25" thickBot="1" x14ac:dyDescent="0.3">
      <c r="A40" s="70"/>
      <c r="B40" s="88"/>
      <c r="C40" s="15" t="s">
        <v>38</v>
      </c>
      <c r="D40" s="88"/>
      <c r="E40" s="88"/>
      <c r="F40" s="88"/>
      <c r="G40" s="88"/>
      <c r="H40" s="88"/>
    </row>
    <row r="41" spans="1:8" ht="15.75" thickBot="1" x14ac:dyDescent="0.3">
      <c r="A41" s="67"/>
      <c r="B41" s="81" t="s">
        <v>39</v>
      </c>
      <c r="C41" s="82"/>
      <c r="D41" s="82"/>
      <c r="E41" s="82"/>
      <c r="F41" s="82"/>
      <c r="G41" s="82"/>
      <c r="H41" s="83"/>
    </row>
    <row r="42" spans="1:8" ht="60.75" thickBot="1" x14ac:dyDescent="0.3">
      <c r="A42" s="67">
        <v>10</v>
      </c>
      <c r="B42" s="17">
        <v>502</v>
      </c>
      <c r="C42" s="18" t="s">
        <v>40</v>
      </c>
      <c r="D42" s="13">
        <v>502</v>
      </c>
      <c r="E42" s="13" t="s">
        <v>137</v>
      </c>
      <c r="F42" s="13">
        <v>1</v>
      </c>
      <c r="G42" s="13">
        <v>32</v>
      </c>
      <c r="H42" s="13">
        <v>1</v>
      </c>
    </row>
    <row r="43" spans="1:8" ht="45.75" thickBot="1" x14ac:dyDescent="0.3">
      <c r="A43" s="67">
        <v>11</v>
      </c>
      <c r="B43" s="16">
        <v>504</v>
      </c>
      <c r="C43" s="20" t="s">
        <v>41</v>
      </c>
      <c r="D43" s="12">
        <v>5</v>
      </c>
      <c r="E43" s="12" t="s">
        <v>24</v>
      </c>
      <c r="F43" s="12">
        <v>1</v>
      </c>
      <c r="G43" s="12">
        <f>14+11</f>
        <v>25</v>
      </c>
      <c r="H43" s="12">
        <v>2</v>
      </c>
    </row>
    <row r="44" spans="1:8" ht="16.5" thickBot="1" x14ac:dyDescent="0.3">
      <c r="A44" s="70">
        <v>12</v>
      </c>
      <c r="B44" s="96">
        <v>561.56200000000001</v>
      </c>
      <c r="C44" s="99" t="s">
        <v>42</v>
      </c>
      <c r="D44" s="99">
        <v>4</v>
      </c>
      <c r="E44" s="21" t="s">
        <v>24</v>
      </c>
      <c r="F44" s="21">
        <v>1</v>
      </c>
      <c r="G44" s="21">
        <f>10+10+10+2</f>
        <v>32</v>
      </c>
      <c r="H44" s="22">
        <v>3</v>
      </c>
    </row>
    <row r="45" spans="1:8" ht="16.5" thickBot="1" x14ac:dyDescent="0.3">
      <c r="A45" s="70"/>
      <c r="B45" s="97"/>
      <c r="C45" s="100"/>
      <c r="D45" s="100"/>
      <c r="E45" s="23" t="s">
        <v>135</v>
      </c>
      <c r="F45" s="23">
        <v>2</v>
      </c>
      <c r="G45" s="23">
        <v>8</v>
      </c>
      <c r="H45" s="24">
        <v>2</v>
      </c>
    </row>
    <row r="46" spans="1:8" ht="16.5" thickBot="1" x14ac:dyDescent="0.3">
      <c r="A46" s="70"/>
      <c r="B46" s="97"/>
      <c r="C46" s="100"/>
      <c r="D46" s="100"/>
      <c r="E46" s="23" t="s">
        <v>138</v>
      </c>
      <c r="F46" s="23">
        <v>3</v>
      </c>
      <c r="G46" s="23">
        <f>5*6</f>
        <v>30</v>
      </c>
      <c r="H46" s="24">
        <v>0</v>
      </c>
    </row>
    <row r="47" spans="1:8" ht="16.5" thickBot="1" x14ac:dyDescent="0.3">
      <c r="A47" s="70"/>
      <c r="B47" s="97"/>
      <c r="C47" s="100"/>
      <c r="D47" s="100"/>
      <c r="E47" s="23" t="s">
        <v>138</v>
      </c>
      <c r="F47" s="23">
        <v>4</v>
      </c>
      <c r="G47" s="23">
        <f t="shared" ref="G47:G50" si="0">5*6</f>
        <v>30</v>
      </c>
      <c r="H47" s="24">
        <v>0</v>
      </c>
    </row>
    <row r="48" spans="1:8" ht="16.5" thickBot="1" x14ac:dyDescent="0.3">
      <c r="A48" s="70"/>
      <c r="B48" s="97"/>
      <c r="C48" s="100"/>
      <c r="D48" s="100"/>
      <c r="E48" s="23" t="s">
        <v>138</v>
      </c>
      <c r="F48" s="23">
        <v>5</v>
      </c>
      <c r="G48" s="23">
        <f t="shared" si="0"/>
        <v>30</v>
      </c>
      <c r="H48" s="24">
        <v>0</v>
      </c>
    </row>
    <row r="49" spans="1:8" ht="16.5" thickBot="1" x14ac:dyDescent="0.3">
      <c r="A49" s="70"/>
      <c r="B49" s="97"/>
      <c r="C49" s="100"/>
      <c r="D49" s="100"/>
      <c r="E49" s="23" t="s">
        <v>138</v>
      </c>
      <c r="F49" s="23">
        <v>6</v>
      </c>
      <c r="G49" s="23">
        <f t="shared" si="0"/>
        <v>30</v>
      </c>
      <c r="H49" s="24">
        <v>0</v>
      </c>
    </row>
    <row r="50" spans="1:8" ht="16.5" thickBot="1" x14ac:dyDescent="0.3">
      <c r="A50" s="70"/>
      <c r="B50" s="98"/>
      <c r="C50" s="101"/>
      <c r="D50" s="101"/>
      <c r="E50" s="25" t="s">
        <v>138</v>
      </c>
      <c r="F50" s="25">
        <v>7</v>
      </c>
      <c r="G50" s="25">
        <f t="shared" si="0"/>
        <v>30</v>
      </c>
      <c r="H50" s="26">
        <v>0</v>
      </c>
    </row>
    <row r="51" spans="1:8" ht="13.5" customHeight="1" thickBot="1" x14ac:dyDescent="0.3">
      <c r="A51" s="70">
        <v>13</v>
      </c>
      <c r="B51" s="87" t="s">
        <v>149</v>
      </c>
      <c r="C51" s="87" t="s">
        <v>148</v>
      </c>
      <c r="D51" s="87" t="s">
        <v>43</v>
      </c>
      <c r="E51" s="129" t="s">
        <v>145</v>
      </c>
      <c r="F51" s="129">
        <v>1</v>
      </c>
      <c r="G51" s="129">
        <v>28</v>
      </c>
      <c r="H51" s="129">
        <v>4</v>
      </c>
    </row>
    <row r="52" spans="1:8" ht="17.25" customHeight="1" thickBot="1" x14ac:dyDescent="0.3">
      <c r="A52" s="70"/>
      <c r="B52" s="87"/>
      <c r="C52" s="87"/>
      <c r="D52" s="87"/>
      <c r="E52" s="129"/>
      <c r="F52" s="129"/>
      <c r="G52" s="129"/>
      <c r="H52" s="129"/>
    </row>
    <row r="53" spans="1:8" ht="7.5" customHeight="1" thickBot="1" x14ac:dyDescent="0.3">
      <c r="A53" s="70"/>
      <c r="B53" s="87"/>
      <c r="C53" s="87"/>
      <c r="D53" s="87"/>
      <c r="E53" s="90"/>
      <c r="F53" s="90"/>
      <c r="G53" s="90"/>
      <c r="H53" s="90"/>
    </row>
    <row r="54" spans="1:8" ht="15.75" thickBot="1" x14ac:dyDescent="0.3">
      <c r="A54" s="70"/>
      <c r="B54" s="87"/>
      <c r="C54" s="87"/>
      <c r="D54" s="87"/>
      <c r="E54" s="86" t="s">
        <v>145</v>
      </c>
      <c r="F54" s="86">
        <v>2</v>
      </c>
      <c r="G54" s="86">
        <v>9</v>
      </c>
      <c r="H54" s="86">
        <v>1</v>
      </c>
    </row>
    <row r="55" spans="1:8" ht="15.75" thickBot="1" x14ac:dyDescent="0.3">
      <c r="A55" s="70"/>
      <c r="B55" s="87"/>
      <c r="C55" s="87"/>
      <c r="D55" s="87"/>
      <c r="E55" s="87"/>
      <c r="F55" s="87"/>
      <c r="G55" s="87"/>
      <c r="H55" s="87"/>
    </row>
    <row r="56" spans="1:8" ht="23.25" customHeight="1" thickBot="1" x14ac:dyDescent="0.3">
      <c r="A56" s="70"/>
      <c r="B56" s="88"/>
      <c r="C56" s="88"/>
      <c r="D56" s="88"/>
      <c r="E56" s="88"/>
      <c r="F56" s="88"/>
      <c r="G56" s="88"/>
      <c r="H56" s="88"/>
    </row>
    <row r="57" spans="1:8" ht="15.75" thickBot="1" x14ac:dyDescent="0.3">
      <c r="A57" s="70">
        <v>14</v>
      </c>
      <c r="B57" s="86" t="s">
        <v>43</v>
      </c>
      <c r="C57" s="20" t="s">
        <v>44</v>
      </c>
      <c r="D57" s="86" t="s">
        <v>43</v>
      </c>
      <c r="E57" s="86" t="s">
        <v>138</v>
      </c>
      <c r="F57" s="86">
        <v>1</v>
      </c>
      <c r="G57" s="86">
        <v>32</v>
      </c>
      <c r="H57" s="86">
        <v>2</v>
      </c>
    </row>
    <row r="58" spans="1:8" ht="90.75" thickBot="1" x14ac:dyDescent="0.3">
      <c r="A58" s="70"/>
      <c r="B58" s="87"/>
      <c r="C58" s="20" t="s">
        <v>45</v>
      </c>
      <c r="D58" s="87"/>
      <c r="E58" s="87"/>
      <c r="F58" s="87"/>
      <c r="G58" s="87"/>
      <c r="H58" s="87"/>
    </row>
    <row r="59" spans="1:8" ht="15.75" thickBot="1" x14ac:dyDescent="0.3">
      <c r="A59" s="70"/>
      <c r="B59" s="88"/>
      <c r="C59" s="18" t="s">
        <v>46</v>
      </c>
      <c r="D59" s="88"/>
      <c r="E59" s="88"/>
      <c r="F59" s="88"/>
      <c r="G59" s="88"/>
      <c r="H59" s="88"/>
    </row>
    <row r="60" spans="1:8" ht="15.75" thickBot="1" x14ac:dyDescent="0.3">
      <c r="A60" s="67"/>
      <c r="B60" s="81" t="s">
        <v>47</v>
      </c>
      <c r="C60" s="82"/>
      <c r="D60" s="82"/>
      <c r="E60" s="74"/>
      <c r="F60" s="74"/>
      <c r="G60" s="74"/>
      <c r="H60" s="75"/>
    </row>
    <row r="61" spans="1:8" ht="15" customHeight="1" thickBot="1" x14ac:dyDescent="0.3">
      <c r="A61" s="70">
        <v>15</v>
      </c>
      <c r="B61" s="86">
        <v>317</v>
      </c>
      <c r="C61" s="86" t="s">
        <v>48</v>
      </c>
      <c r="D61" s="94" t="s">
        <v>49</v>
      </c>
      <c r="E61" s="113" t="s">
        <v>138</v>
      </c>
      <c r="F61" s="113">
        <v>1</v>
      </c>
      <c r="G61" s="113">
        <v>33</v>
      </c>
      <c r="H61" s="113">
        <v>5</v>
      </c>
    </row>
    <row r="62" spans="1:8" ht="15.75" thickBot="1" x14ac:dyDescent="0.3">
      <c r="A62" s="70"/>
      <c r="B62" s="87"/>
      <c r="C62" s="87"/>
      <c r="D62" s="130"/>
      <c r="E62" s="113"/>
      <c r="F62" s="113"/>
      <c r="G62" s="113"/>
      <c r="H62" s="113"/>
    </row>
    <row r="63" spans="1:8" ht="16.5" thickBot="1" x14ac:dyDescent="0.3">
      <c r="A63" s="70"/>
      <c r="B63" s="87"/>
      <c r="C63" s="87"/>
      <c r="D63" s="130"/>
      <c r="E63" s="27" t="s">
        <v>24</v>
      </c>
      <c r="F63" s="27">
        <v>2</v>
      </c>
      <c r="G63" s="27">
        <f>6+6+7+5+6+4+6+2+6+9</f>
        <v>57</v>
      </c>
      <c r="H63" s="27">
        <v>10</v>
      </c>
    </row>
    <row r="64" spans="1:8" ht="16.5" thickBot="1" x14ac:dyDescent="0.3">
      <c r="A64" s="70"/>
      <c r="B64" s="87"/>
      <c r="C64" s="87"/>
      <c r="D64" s="130"/>
      <c r="E64" s="27" t="s">
        <v>139</v>
      </c>
      <c r="F64" s="27">
        <v>3</v>
      </c>
      <c r="G64" s="27">
        <f>16</f>
        <v>16</v>
      </c>
      <c r="H64" s="27">
        <v>3</v>
      </c>
    </row>
    <row r="65" spans="1:14" ht="16.5" thickBot="1" x14ac:dyDescent="0.3">
      <c r="A65" s="70"/>
      <c r="B65" s="87"/>
      <c r="C65" s="87"/>
      <c r="D65" s="130"/>
      <c r="E65" s="27" t="s">
        <v>24</v>
      </c>
      <c r="F65" s="27">
        <v>4</v>
      </c>
      <c r="G65" s="27">
        <f>9+9+9+9</f>
        <v>36</v>
      </c>
      <c r="H65" s="27">
        <v>4</v>
      </c>
    </row>
    <row r="66" spans="1:14" ht="16.5" thickBot="1" x14ac:dyDescent="0.3">
      <c r="A66" s="70"/>
      <c r="B66" s="87"/>
      <c r="C66" s="87"/>
      <c r="D66" s="130"/>
      <c r="E66" s="27" t="s">
        <v>138</v>
      </c>
      <c r="F66" s="27">
        <v>5</v>
      </c>
      <c r="G66" s="27">
        <v>37</v>
      </c>
      <c r="H66" s="27">
        <v>4</v>
      </c>
    </row>
    <row r="67" spans="1:14" ht="16.5" thickBot="1" x14ac:dyDescent="0.3">
      <c r="A67" s="70"/>
      <c r="B67" s="87"/>
      <c r="C67" s="87"/>
      <c r="D67" s="130"/>
      <c r="E67" s="27" t="s">
        <v>145</v>
      </c>
      <c r="F67" s="27">
        <v>6</v>
      </c>
      <c r="G67" s="27">
        <v>13</v>
      </c>
      <c r="H67" s="27">
        <v>3</v>
      </c>
    </row>
    <row r="68" spans="1:14" ht="16.5" thickBot="1" x14ac:dyDescent="0.3">
      <c r="A68" s="70"/>
      <c r="B68" s="87"/>
      <c r="C68" s="87"/>
      <c r="D68" s="130"/>
      <c r="E68" s="27" t="s">
        <v>145</v>
      </c>
      <c r="F68" s="27">
        <v>7</v>
      </c>
      <c r="G68" s="27">
        <v>8</v>
      </c>
      <c r="H68" s="27">
        <v>2</v>
      </c>
    </row>
    <row r="69" spans="1:14" ht="16.5" thickBot="1" x14ac:dyDescent="0.3">
      <c r="A69" s="70"/>
      <c r="B69" s="87"/>
      <c r="C69" s="87"/>
      <c r="D69" s="130"/>
      <c r="E69" s="27" t="s">
        <v>140</v>
      </c>
      <c r="F69" s="27">
        <v>8</v>
      </c>
      <c r="G69" s="27">
        <f>4+5+6+8</f>
        <v>23</v>
      </c>
      <c r="H69" s="27">
        <v>3</v>
      </c>
    </row>
    <row r="70" spans="1:14" ht="16.5" thickBot="1" x14ac:dyDescent="0.3">
      <c r="A70" s="70"/>
      <c r="B70" s="87"/>
      <c r="C70" s="87"/>
      <c r="D70" s="130"/>
      <c r="E70" s="27" t="s">
        <v>140</v>
      </c>
      <c r="F70" s="27">
        <v>9</v>
      </c>
      <c r="G70" s="27">
        <f>9+9+6</f>
        <v>24</v>
      </c>
      <c r="H70" s="27">
        <v>3</v>
      </c>
    </row>
    <row r="71" spans="1:14" ht="16.5" thickBot="1" x14ac:dyDescent="0.3">
      <c r="A71" s="70"/>
      <c r="B71" s="88"/>
      <c r="C71" s="88"/>
      <c r="D71" s="95"/>
      <c r="E71" s="27" t="s">
        <v>137</v>
      </c>
      <c r="F71" s="27">
        <v>10</v>
      </c>
      <c r="G71" s="27">
        <v>13</v>
      </c>
      <c r="H71" s="27">
        <v>3</v>
      </c>
    </row>
    <row r="72" spans="1:14" ht="15.75" thickBot="1" x14ac:dyDescent="0.3">
      <c r="A72" s="67"/>
      <c r="B72" s="81" t="s">
        <v>50</v>
      </c>
      <c r="C72" s="82"/>
      <c r="D72" s="82"/>
      <c r="E72" s="77"/>
      <c r="F72" s="77"/>
      <c r="G72" s="77"/>
      <c r="H72" s="78"/>
    </row>
    <row r="73" spans="1:14" ht="40.5" customHeight="1" thickBot="1" x14ac:dyDescent="0.3">
      <c r="A73" s="70">
        <v>16</v>
      </c>
      <c r="B73" s="86">
        <v>314</v>
      </c>
      <c r="C73" s="102" t="s">
        <v>51</v>
      </c>
      <c r="D73" s="86">
        <v>30</v>
      </c>
      <c r="E73" s="11" t="s">
        <v>138</v>
      </c>
      <c r="F73" s="11">
        <v>1</v>
      </c>
      <c r="G73" s="11">
        <v>21</v>
      </c>
      <c r="H73" s="11">
        <v>4</v>
      </c>
    </row>
    <row r="74" spans="1:14" ht="40.5" customHeight="1" thickBot="1" x14ac:dyDescent="0.3">
      <c r="A74" s="70"/>
      <c r="B74" s="87"/>
      <c r="C74" s="103"/>
      <c r="D74" s="87"/>
      <c r="E74" s="11" t="s">
        <v>138</v>
      </c>
      <c r="F74" s="11">
        <v>2</v>
      </c>
      <c r="G74" s="11">
        <v>5</v>
      </c>
      <c r="H74" s="11">
        <v>0</v>
      </c>
    </row>
    <row r="75" spans="1:14" ht="40.5" customHeight="1" thickBot="1" x14ac:dyDescent="0.3">
      <c r="A75" s="70"/>
      <c r="B75" s="87"/>
      <c r="C75" s="103"/>
      <c r="D75" s="87"/>
      <c r="E75" s="11" t="s">
        <v>138</v>
      </c>
      <c r="F75" s="11">
        <v>3</v>
      </c>
      <c r="G75" s="11">
        <v>12</v>
      </c>
      <c r="H75" s="11">
        <v>1</v>
      </c>
    </row>
    <row r="76" spans="1:14" ht="40.5" customHeight="1" thickBot="1" x14ac:dyDescent="0.3">
      <c r="A76" s="70"/>
      <c r="B76" s="87"/>
      <c r="C76" s="103"/>
      <c r="D76" s="87"/>
      <c r="E76" s="11" t="s">
        <v>138</v>
      </c>
      <c r="F76" s="11">
        <v>4</v>
      </c>
      <c r="G76" s="11">
        <v>8</v>
      </c>
      <c r="H76" s="11">
        <v>2</v>
      </c>
    </row>
    <row r="77" spans="1:14" ht="40.5" customHeight="1" thickBot="1" x14ac:dyDescent="0.3">
      <c r="A77" s="70"/>
      <c r="B77" s="87"/>
      <c r="C77" s="103"/>
      <c r="D77" s="87"/>
      <c r="E77" s="11" t="s">
        <v>138</v>
      </c>
      <c r="F77" s="11">
        <v>5</v>
      </c>
      <c r="G77" s="11">
        <v>17</v>
      </c>
      <c r="H77" s="11">
        <v>3</v>
      </c>
    </row>
    <row r="78" spans="1:14" ht="16.5" thickBot="1" x14ac:dyDescent="0.3">
      <c r="A78" s="70"/>
      <c r="B78" s="87"/>
      <c r="C78" s="103"/>
      <c r="D78" s="87"/>
      <c r="E78" s="11" t="s">
        <v>137</v>
      </c>
      <c r="F78" s="11">
        <v>6</v>
      </c>
      <c r="G78" s="11">
        <v>26</v>
      </c>
      <c r="H78" s="11">
        <v>6</v>
      </c>
    </row>
    <row r="79" spans="1:14" ht="16.5" thickBot="1" x14ac:dyDescent="0.3">
      <c r="A79" s="70"/>
      <c r="B79" s="88"/>
      <c r="C79" s="104"/>
      <c r="D79" s="88"/>
      <c r="E79" s="11" t="s">
        <v>138</v>
      </c>
      <c r="F79" s="11">
        <v>7</v>
      </c>
      <c r="G79" s="11">
        <v>8</v>
      </c>
      <c r="H79" s="11">
        <v>2</v>
      </c>
    </row>
    <row r="80" spans="1:14" ht="30" customHeight="1" thickBot="1" x14ac:dyDescent="0.3">
      <c r="A80" s="70">
        <v>17</v>
      </c>
      <c r="B80" s="96">
        <v>315</v>
      </c>
      <c r="C80" s="137" t="s">
        <v>156</v>
      </c>
      <c r="D80" s="99">
        <v>35</v>
      </c>
      <c r="E80" s="21" t="s">
        <v>142</v>
      </c>
      <c r="F80" s="21">
        <v>1</v>
      </c>
      <c r="G80" s="21">
        <v>29</v>
      </c>
      <c r="H80" s="22">
        <v>6</v>
      </c>
      <c r="K80" s="8"/>
      <c r="L80" s="8"/>
      <c r="M80" s="8"/>
      <c r="N80" s="8"/>
    </row>
    <row r="81" spans="1:14" ht="16.5" thickBot="1" x14ac:dyDescent="0.3">
      <c r="A81" s="70"/>
      <c r="B81" s="97"/>
      <c r="C81" s="138"/>
      <c r="D81" s="100"/>
      <c r="E81" s="23" t="s">
        <v>140</v>
      </c>
      <c r="F81" s="23">
        <v>1</v>
      </c>
      <c r="G81" s="23">
        <v>16</v>
      </c>
      <c r="H81" s="24">
        <v>1</v>
      </c>
      <c r="K81" s="8"/>
      <c r="L81" s="8"/>
      <c r="M81" s="8"/>
      <c r="N81" s="8"/>
    </row>
    <row r="82" spans="1:14" ht="16.5" thickBot="1" x14ac:dyDescent="0.3">
      <c r="A82" s="70"/>
      <c r="B82" s="97"/>
      <c r="C82" s="139"/>
      <c r="D82" s="100"/>
      <c r="E82" s="23" t="s">
        <v>140</v>
      </c>
      <c r="F82" s="23">
        <v>2</v>
      </c>
      <c r="G82" s="23">
        <v>32</v>
      </c>
      <c r="H82" s="24">
        <v>3</v>
      </c>
      <c r="K82" s="8"/>
      <c r="L82" s="8"/>
      <c r="M82" s="8"/>
      <c r="N82" s="8"/>
    </row>
    <row r="83" spans="1:14" ht="16.5" thickBot="1" x14ac:dyDescent="0.3">
      <c r="A83" s="70"/>
      <c r="B83" s="97"/>
      <c r="C83" s="128"/>
      <c r="D83" s="100"/>
      <c r="E83" s="23" t="s">
        <v>135</v>
      </c>
      <c r="F83" s="134">
        <v>3</v>
      </c>
      <c r="G83" s="23">
        <v>12</v>
      </c>
      <c r="H83" s="24">
        <v>3</v>
      </c>
      <c r="K83" s="8"/>
      <c r="L83" s="8"/>
      <c r="M83" s="8"/>
      <c r="N83" s="8"/>
    </row>
    <row r="84" spans="1:14" ht="16.5" thickBot="1" x14ac:dyDescent="0.3">
      <c r="A84" s="70"/>
      <c r="B84" s="97"/>
      <c r="C84" s="138"/>
      <c r="D84" s="100"/>
      <c r="E84" s="23" t="s">
        <v>24</v>
      </c>
      <c r="F84" s="134"/>
      <c r="G84" s="23">
        <f>10+14+13</f>
        <v>37</v>
      </c>
      <c r="H84" s="24">
        <v>3</v>
      </c>
      <c r="K84" s="8"/>
      <c r="L84" s="8"/>
      <c r="M84" s="8"/>
      <c r="N84" s="8"/>
    </row>
    <row r="85" spans="1:14" ht="16.5" thickBot="1" x14ac:dyDescent="0.3">
      <c r="A85" s="70"/>
      <c r="B85" s="135"/>
      <c r="C85" s="140"/>
      <c r="D85" s="128"/>
      <c r="E85" s="28" t="s">
        <v>24</v>
      </c>
      <c r="F85" s="28">
        <v>4</v>
      </c>
      <c r="G85" s="28">
        <f>6+11+10+11+10+9</f>
        <v>57</v>
      </c>
      <c r="H85" s="29">
        <v>6</v>
      </c>
    </row>
    <row r="86" spans="1:14" ht="15.75" customHeight="1" thickBot="1" x14ac:dyDescent="0.3">
      <c r="A86" s="67"/>
      <c r="B86" s="81" t="s">
        <v>53</v>
      </c>
      <c r="C86" s="82"/>
      <c r="D86" s="82"/>
      <c r="E86" s="77"/>
      <c r="F86" s="77"/>
      <c r="G86" s="77"/>
      <c r="H86" s="78"/>
    </row>
    <row r="87" spans="1:14" ht="15.75" customHeight="1" thickBot="1" x14ac:dyDescent="0.3">
      <c r="A87" s="70">
        <v>18</v>
      </c>
      <c r="B87" s="86">
        <v>305</v>
      </c>
      <c r="C87" s="86" t="s">
        <v>54</v>
      </c>
      <c r="D87" s="86" t="s">
        <v>55</v>
      </c>
      <c r="E87" s="21" t="s">
        <v>135</v>
      </c>
      <c r="F87" s="21">
        <v>1</v>
      </c>
      <c r="G87" s="21">
        <v>28</v>
      </c>
      <c r="H87" s="22">
        <v>2</v>
      </c>
    </row>
    <row r="88" spans="1:14" ht="16.5" thickBot="1" x14ac:dyDescent="0.3">
      <c r="A88" s="70"/>
      <c r="B88" s="87"/>
      <c r="C88" s="87"/>
      <c r="D88" s="87"/>
      <c r="E88" s="23" t="s">
        <v>24</v>
      </c>
      <c r="F88" s="23">
        <v>2</v>
      </c>
      <c r="G88" s="23">
        <v>20</v>
      </c>
      <c r="H88" s="24">
        <v>2</v>
      </c>
    </row>
    <row r="89" spans="1:14" ht="16.5" thickBot="1" x14ac:dyDescent="0.3">
      <c r="A89" s="70"/>
      <c r="B89" s="87"/>
      <c r="C89" s="87"/>
      <c r="D89" s="87"/>
      <c r="E89" s="23" t="s">
        <v>24</v>
      </c>
      <c r="F89" s="23">
        <v>3</v>
      </c>
      <c r="G89" s="23">
        <v>12</v>
      </c>
      <c r="H89" s="24">
        <v>1</v>
      </c>
    </row>
    <row r="90" spans="1:14" ht="16.5" thickBot="1" x14ac:dyDescent="0.3">
      <c r="A90" s="70"/>
      <c r="B90" s="87"/>
      <c r="C90" s="87"/>
      <c r="D90" s="87"/>
      <c r="E90" s="23" t="s">
        <v>24</v>
      </c>
      <c r="F90" s="23">
        <v>4</v>
      </c>
      <c r="G90" s="23">
        <f>11+8</f>
        <v>19</v>
      </c>
      <c r="H90" s="24">
        <v>2</v>
      </c>
    </row>
    <row r="91" spans="1:14" ht="16.5" thickBot="1" x14ac:dyDescent="0.3">
      <c r="A91" s="70"/>
      <c r="B91" s="87"/>
      <c r="C91" s="87"/>
      <c r="D91" s="87"/>
      <c r="E91" s="30" t="s">
        <v>24</v>
      </c>
      <c r="F91" s="30">
        <v>5</v>
      </c>
      <c r="G91" s="28">
        <v>15</v>
      </c>
      <c r="H91" s="29">
        <v>1</v>
      </c>
    </row>
    <row r="92" spans="1:14" ht="45.75" thickBot="1" x14ac:dyDescent="0.3">
      <c r="A92" s="70">
        <v>19</v>
      </c>
      <c r="B92" s="96" t="s">
        <v>56</v>
      </c>
      <c r="C92" s="31" t="s">
        <v>57</v>
      </c>
      <c r="D92" s="99" t="s">
        <v>60</v>
      </c>
      <c r="E92" s="99" t="s">
        <v>136</v>
      </c>
      <c r="F92" s="99">
        <v>1</v>
      </c>
      <c r="G92" s="99">
        <v>22</v>
      </c>
      <c r="H92" s="114">
        <v>1</v>
      </c>
    </row>
    <row r="93" spans="1:14" ht="15.75" thickBot="1" x14ac:dyDescent="0.3">
      <c r="A93" s="70"/>
      <c r="B93" s="97"/>
      <c r="C93" s="32" t="s">
        <v>58</v>
      </c>
      <c r="D93" s="100"/>
      <c r="E93" s="100"/>
      <c r="F93" s="100"/>
      <c r="G93" s="100"/>
      <c r="H93" s="115"/>
    </row>
    <row r="94" spans="1:14" ht="15.75" thickBot="1" x14ac:dyDescent="0.3">
      <c r="A94" s="70"/>
      <c r="B94" s="135"/>
      <c r="C94" s="33" t="s">
        <v>59</v>
      </c>
      <c r="D94" s="128"/>
      <c r="E94" s="128"/>
      <c r="F94" s="128"/>
      <c r="G94" s="128"/>
      <c r="H94" s="116"/>
    </row>
    <row r="95" spans="1:14" ht="45.75" customHeight="1" thickBot="1" x14ac:dyDescent="0.3">
      <c r="A95" s="70">
        <v>20</v>
      </c>
      <c r="B95" s="96">
        <v>307</v>
      </c>
      <c r="C95" s="99" t="s">
        <v>61</v>
      </c>
      <c r="D95" s="99" t="s">
        <v>62</v>
      </c>
      <c r="E95" s="34" t="s">
        <v>24</v>
      </c>
      <c r="F95" s="34">
        <v>1</v>
      </c>
      <c r="G95" s="34">
        <f>14+15</f>
        <v>29</v>
      </c>
      <c r="H95" s="35">
        <v>3</v>
      </c>
    </row>
    <row r="96" spans="1:14" ht="45.75" customHeight="1" thickBot="1" x14ac:dyDescent="0.3">
      <c r="A96" s="70"/>
      <c r="B96" s="97"/>
      <c r="C96" s="100"/>
      <c r="D96" s="100"/>
      <c r="E96" s="36" t="s">
        <v>24</v>
      </c>
      <c r="F96" s="36">
        <v>2</v>
      </c>
      <c r="G96" s="36">
        <v>17</v>
      </c>
      <c r="H96" s="37">
        <v>1</v>
      </c>
    </row>
    <row r="97" spans="1:8" ht="15.75" thickBot="1" x14ac:dyDescent="0.3">
      <c r="A97" s="70"/>
      <c r="B97" s="98"/>
      <c r="C97" s="101"/>
      <c r="D97" s="101"/>
      <c r="E97" s="38" t="s">
        <v>135</v>
      </c>
      <c r="F97" s="38">
        <v>3</v>
      </c>
      <c r="G97" s="38">
        <v>7</v>
      </c>
      <c r="H97" s="39">
        <v>2</v>
      </c>
    </row>
    <row r="98" spans="1:8" ht="15.75" thickBot="1" x14ac:dyDescent="0.3">
      <c r="A98" s="67"/>
      <c r="B98" s="81" t="s">
        <v>63</v>
      </c>
      <c r="C98" s="82"/>
      <c r="D98" s="82"/>
      <c r="E98" s="82"/>
      <c r="F98" s="83"/>
      <c r="G98" s="40"/>
      <c r="H98" s="40"/>
    </row>
    <row r="99" spans="1:8" ht="30.75" customHeight="1" thickBot="1" x14ac:dyDescent="0.3">
      <c r="A99" s="70">
        <v>21</v>
      </c>
      <c r="B99" s="86">
        <v>50</v>
      </c>
      <c r="C99" s="86" t="s">
        <v>64</v>
      </c>
      <c r="D99" s="86" t="s">
        <v>65</v>
      </c>
      <c r="E99" s="11" t="s">
        <v>138</v>
      </c>
      <c r="F99" s="11">
        <v>1</v>
      </c>
      <c r="G99" s="11">
        <v>59</v>
      </c>
      <c r="H99" s="11">
        <v>7</v>
      </c>
    </row>
    <row r="100" spans="1:8" ht="16.5" thickBot="1" x14ac:dyDescent="0.3">
      <c r="A100" s="70"/>
      <c r="B100" s="87"/>
      <c r="C100" s="87"/>
      <c r="D100" s="87"/>
      <c r="E100" s="11" t="s">
        <v>138</v>
      </c>
      <c r="F100" s="11">
        <v>2</v>
      </c>
      <c r="G100" s="11">
        <v>30</v>
      </c>
      <c r="H100" s="11">
        <v>3</v>
      </c>
    </row>
    <row r="101" spans="1:8" ht="16.5" thickBot="1" x14ac:dyDescent="0.3">
      <c r="A101" s="70"/>
      <c r="B101" s="87"/>
      <c r="C101" s="87"/>
      <c r="D101" s="87"/>
      <c r="E101" s="11" t="s">
        <v>140</v>
      </c>
      <c r="F101" s="11">
        <v>3</v>
      </c>
      <c r="G101" s="11">
        <v>13</v>
      </c>
      <c r="H101" s="11">
        <v>1</v>
      </c>
    </row>
    <row r="102" spans="1:8" ht="16.5" thickBot="1" x14ac:dyDescent="0.3">
      <c r="A102" s="70"/>
      <c r="B102" s="87"/>
      <c r="C102" s="87"/>
      <c r="D102" s="87"/>
      <c r="E102" s="11" t="s">
        <v>137</v>
      </c>
      <c r="F102" s="11">
        <v>4</v>
      </c>
      <c r="G102" s="11">
        <v>13</v>
      </c>
      <c r="H102" s="11">
        <v>1</v>
      </c>
    </row>
    <row r="103" spans="1:8" ht="16.5" thickBot="1" x14ac:dyDescent="0.3">
      <c r="A103" s="70"/>
      <c r="B103" s="87"/>
      <c r="C103" s="87"/>
      <c r="D103" s="87"/>
      <c r="E103" s="11" t="s">
        <v>138</v>
      </c>
      <c r="F103" s="11">
        <v>5</v>
      </c>
      <c r="G103" s="11">
        <v>24</v>
      </c>
      <c r="H103" s="11">
        <v>4</v>
      </c>
    </row>
    <row r="104" spans="1:8" ht="16.5" thickBot="1" x14ac:dyDescent="0.3">
      <c r="A104" s="70"/>
      <c r="B104" s="87"/>
      <c r="C104" s="87"/>
      <c r="D104" s="87"/>
      <c r="E104" s="41" t="s">
        <v>142</v>
      </c>
      <c r="F104" s="89">
        <v>6</v>
      </c>
      <c r="G104" s="41">
        <v>13</v>
      </c>
      <c r="H104" s="41">
        <v>1</v>
      </c>
    </row>
    <row r="105" spans="1:8" ht="16.5" thickBot="1" x14ac:dyDescent="0.3">
      <c r="A105" s="70"/>
      <c r="B105" s="87"/>
      <c r="C105" s="87"/>
      <c r="D105" s="87"/>
      <c r="E105" s="11" t="s">
        <v>140</v>
      </c>
      <c r="F105" s="90"/>
      <c r="G105" s="11">
        <v>2</v>
      </c>
      <c r="H105" s="11">
        <v>3</v>
      </c>
    </row>
    <row r="106" spans="1:8" ht="16.5" thickBot="1" x14ac:dyDescent="0.3">
      <c r="A106" s="70"/>
      <c r="B106" s="87"/>
      <c r="C106" s="87"/>
      <c r="D106" s="87"/>
      <c r="E106" s="11" t="s">
        <v>140</v>
      </c>
      <c r="F106" s="11">
        <v>7</v>
      </c>
      <c r="G106" s="11">
        <v>14</v>
      </c>
      <c r="H106" s="11">
        <v>3</v>
      </c>
    </row>
    <row r="107" spans="1:8" ht="16.5" thickBot="1" x14ac:dyDescent="0.3">
      <c r="A107" s="70"/>
      <c r="B107" s="87"/>
      <c r="C107" s="88"/>
      <c r="D107" s="87"/>
      <c r="E107" s="11" t="s">
        <v>140</v>
      </c>
      <c r="F107" s="11">
        <v>8</v>
      </c>
      <c r="G107" s="11">
        <v>77</v>
      </c>
      <c r="H107" s="11">
        <v>6</v>
      </c>
    </row>
    <row r="108" spans="1:8" ht="15.75" customHeight="1" thickBot="1" x14ac:dyDescent="0.3">
      <c r="A108" s="67"/>
      <c r="B108" s="81" t="s">
        <v>66</v>
      </c>
      <c r="C108" s="82"/>
      <c r="D108" s="82"/>
      <c r="E108" s="82"/>
      <c r="F108" s="83"/>
      <c r="G108" s="42"/>
      <c r="H108" s="42"/>
    </row>
    <row r="109" spans="1:8" ht="16.5" thickBot="1" x14ac:dyDescent="0.3">
      <c r="A109" s="70">
        <v>22</v>
      </c>
      <c r="B109" s="117">
        <v>302</v>
      </c>
      <c r="C109" s="120" t="s">
        <v>67</v>
      </c>
      <c r="D109" s="123" t="s">
        <v>68</v>
      </c>
      <c r="E109" s="43" t="s">
        <v>135</v>
      </c>
      <c r="F109" s="43">
        <v>1</v>
      </c>
      <c r="G109" s="43">
        <v>28</v>
      </c>
      <c r="H109" s="44">
        <v>5</v>
      </c>
    </row>
    <row r="110" spans="1:8" ht="16.5" thickBot="1" x14ac:dyDescent="0.3">
      <c r="A110" s="70"/>
      <c r="B110" s="118"/>
      <c r="C110" s="121"/>
      <c r="D110" s="124"/>
      <c r="E110" s="27" t="s">
        <v>135</v>
      </c>
      <c r="F110" s="27">
        <v>2</v>
      </c>
      <c r="G110" s="27">
        <v>16</v>
      </c>
      <c r="H110" s="45">
        <v>2</v>
      </c>
    </row>
    <row r="111" spans="1:8" ht="16.5" thickBot="1" x14ac:dyDescent="0.3">
      <c r="A111" s="70"/>
      <c r="B111" s="118"/>
      <c r="C111" s="121"/>
      <c r="D111" s="124"/>
      <c r="E111" s="27" t="s">
        <v>24</v>
      </c>
      <c r="F111" s="27">
        <v>3</v>
      </c>
      <c r="G111" s="27">
        <v>18</v>
      </c>
      <c r="H111" s="45">
        <v>2</v>
      </c>
    </row>
    <row r="112" spans="1:8" ht="16.5" thickBot="1" x14ac:dyDescent="0.3">
      <c r="A112" s="70"/>
      <c r="B112" s="118"/>
      <c r="C112" s="121"/>
      <c r="D112" s="124"/>
      <c r="E112" s="27" t="s">
        <v>24</v>
      </c>
      <c r="F112" s="27">
        <v>4</v>
      </c>
      <c r="G112" s="27">
        <v>7</v>
      </c>
      <c r="H112" s="45">
        <v>2</v>
      </c>
    </row>
    <row r="113" spans="1:8" ht="16.5" thickBot="1" x14ac:dyDescent="0.3">
      <c r="A113" s="70"/>
      <c r="B113" s="118"/>
      <c r="C113" s="121"/>
      <c r="D113" s="124"/>
      <c r="E113" s="27" t="s">
        <v>135</v>
      </c>
      <c r="F113" s="27">
        <v>5</v>
      </c>
      <c r="G113" s="27">
        <v>7</v>
      </c>
      <c r="H113" s="45">
        <v>2</v>
      </c>
    </row>
    <row r="114" spans="1:8" ht="16.5" thickBot="1" x14ac:dyDescent="0.3">
      <c r="A114" s="70"/>
      <c r="B114" s="118"/>
      <c r="C114" s="121"/>
      <c r="D114" s="124"/>
      <c r="E114" s="27" t="s">
        <v>24</v>
      </c>
      <c r="F114" s="27">
        <v>6</v>
      </c>
      <c r="G114" s="27">
        <f>10+11+9</f>
        <v>30</v>
      </c>
      <c r="H114" s="45">
        <v>2</v>
      </c>
    </row>
    <row r="115" spans="1:8" ht="16.5" thickBot="1" x14ac:dyDescent="0.3">
      <c r="A115" s="70"/>
      <c r="B115" s="118"/>
      <c r="C115" s="121"/>
      <c r="D115" s="124"/>
      <c r="E115" s="27" t="s">
        <v>24</v>
      </c>
      <c r="F115" s="27">
        <v>7</v>
      </c>
      <c r="G115" s="27">
        <f>8+20+3</f>
        <v>31</v>
      </c>
      <c r="H115" s="45">
        <v>6</v>
      </c>
    </row>
    <row r="116" spans="1:8" ht="16.5" thickBot="1" x14ac:dyDescent="0.3">
      <c r="A116" s="70"/>
      <c r="B116" s="118"/>
      <c r="C116" s="121"/>
      <c r="D116" s="124"/>
      <c r="E116" s="27" t="s">
        <v>24</v>
      </c>
      <c r="F116" s="27">
        <v>8</v>
      </c>
      <c r="G116" s="27">
        <f>11+9+2</f>
        <v>22</v>
      </c>
      <c r="H116" s="45">
        <v>3</v>
      </c>
    </row>
    <row r="117" spans="1:8" ht="16.5" thickBot="1" x14ac:dyDescent="0.3">
      <c r="A117" s="70"/>
      <c r="B117" s="119"/>
      <c r="C117" s="122"/>
      <c r="D117" s="125"/>
      <c r="E117" s="46" t="s">
        <v>24</v>
      </c>
      <c r="F117" s="46">
        <v>9</v>
      </c>
      <c r="G117" s="47">
        <f>8+6</f>
        <v>14</v>
      </c>
      <c r="H117" s="48">
        <v>2</v>
      </c>
    </row>
    <row r="118" spans="1:8" ht="15.75" customHeight="1" thickBot="1" x14ac:dyDescent="0.3">
      <c r="A118" s="67"/>
      <c r="B118" s="81" t="s">
        <v>69</v>
      </c>
      <c r="C118" s="82"/>
      <c r="D118" s="82"/>
      <c r="E118" s="82"/>
      <c r="F118" s="82"/>
      <c r="G118" s="82"/>
      <c r="H118" s="83"/>
    </row>
    <row r="119" spans="1:8" ht="16.5" thickBot="1" x14ac:dyDescent="0.3">
      <c r="A119" s="70">
        <v>23</v>
      </c>
      <c r="B119" s="86">
        <v>442</v>
      </c>
      <c r="C119" s="102" t="s">
        <v>70</v>
      </c>
      <c r="D119" s="86" t="s">
        <v>71</v>
      </c>
      <c r="E119" s="41" t="s">
        <v>137</v>
      </c>
      <c r="F119" s="89">
        <v>1</v>
      </c>
      <c r="G119" s="41">
        <v>17</v>
      </c>
      <c r="H119" s="41">
        <v>1</v>
      </c>
    </row>
    <row r="120" spans="1:8" ht="16.5" thickBot="1" x14ac:dyDescent="0.3">
      <c r="A120" s="70"/>
      <c r="B120" s="87"/>
      <c r="C120" s="103"/>
      <c r="D120" s="87"/>
      <c r="E120" s="41" t="s">
        <v>140</v>
      </c>
      <c r="F120" s="129"/>
      <c r="G120" s="41">
        <f>9+14+11+11+15+8</f>
        <v>68</v>
      </c>
      <c r="H120" s="41">
        <v>6</v>
      </c>
    </row>
    <row r="121" spans="1:8" ht="16.5" thickBot="1" x14ac:dyDescent="0.3">
      <c r="A121" s="70"/>
      <c r="B121" s="87"/>
      <c r="C121" s="103"/>
      <c r="D121" s="87"/>
      <c r="E121" s="49" t="s">
        <v>140</v>
      </c>
      <c r="F121" s="19">
        <v>2</v>
      </c>
      <c r="G121" s="50">
        <v>28</v>
      </c>
      <c r="H121" s="50">
        <v>3</v>
      </c>
    </row>
    <row r="122" spans="1:8" ht="16.5" thickBot="1" x14ac:dyDescent="0.3">
      <c r="A122" s="70"/>
      <c r="B122" s="87"/>
      <c r="C122" s="103"/>
      <c r="D122" s="130"/>
      <c r="E122" s="49" t="s">
        <v>138</v>
      </c>
      <c r="F122" s="141">
        <v>3</v>
      </c>
      <c r="G122" s="51">
        <v>19</v>
      </c>
      <c r="H122" s="52">
        <v>3</v>
      </c>
    </row>
    <row r="123" spans="1:8" ht="16.5" thickBot="1" x14ac:dyDescent="0.3">
      <c r="A123" s="70"/>
      <c r="B123" s="87"/>
      <c r="C123" s="103"/>
      <c r="D123" s="130"/>
      <c r="E123" s="53" t="s">
        <v>140</v>
      </c>
      <c r="F123" s="142"/>
      <c r="G123" s="54">
        <v>84</v>
      </c>
      <c r="H123" s="53">
        <v>6</v>
      </c>
    </row>
    <row r="124" spans="1:8" ht="16.5" thickBot="1" x14ac:dyDescent="0.3">
      <c r="A124" s="70"/>
      <c r="B124" s="88"/>
      <c r="C124" s="104"/>
      <c r="D124" s="88"/>
      <c r="E124" s="11" t="s">
        <v>140</v>
      </c>
      <c r="F124" s="55"/>
      <c r="G124" s="11">
        <v>59</v>
      </c>
      <c r="H124" s="11">
        <v>4</v>
      </c>
    </row>
    <row r="125" spans="1:8" ht="15.75" thickBot="1" x14ac:dyDescent="0.3">
      <c r="A125" s="70">
        <v>24</v>
      </c>
      <c r="B125" s="86">
        <v>443</v>
      </c>
      <c r="C125" s="102" t="s">
        <v>72</v>
      </c>
      <c r="D125" s="86" t="s">
        <v>73</v>
      </c>
      <c r="E125" s="86" t="s">
        <v>24</v>
      </c>
      <c r="F125" s="86"/>
      <c r="G125" s="86">
        <v>20</v>
      </c>
      <c r="H125" s="86">
        <v>3</v>
      </c>
    </row>
    <row r="126" spans="1:8" ht="15.75" thickBot="1" x14ac:dyDescent="0.3">
      <c r="A126" s="70"/>
      <c r="B126" s="88"/>
      <c r="C126" s="104"/>
      <c r="D126" s="88"/>
      <c r="E126" s="87"/>
      <c r="F126" s="88"/>
      <c r="G126" s="88"/>
      <c r="H126" s="88"/>
    </row>
    <row r="127" spans="1:8" ht="30.75" customHeight="1" thickBot="1" x14ac:dyDescent="0.3">
      <c r="A127" s="70">
        <v>25</v>
      </c>
      <c r="B127" s="86">
        <v>444</v>
      </c>
      <c r="C127" s="86" t="s">
        <v>74</v>
      </c>
      <c r="D127" s="94">
        <v>47</v>
      </c>
      <c r="E127" s="56" t="s">
        <v>134</v>
      </c>
      <c r="F127" s="13"/>
      <c r="G127" s="13">
        <v>17</v>
      </c>
      <c r="H127" s="13">
        <v>1</v>
      </c>
    </row>
    <row r="128" spans="1:8" ht="16.5" thickBot="1" x14ac:dyDescent="0.3">
      <c r="A128" s="70"/>
      <c r="B128" s="88"/>
      <c r="C128" s="88"/>
      <c r="D128" s="95"/>
      <c r="E128" s="56" t="s">
        <v>24</v>
      </c>
      <c r="F128" s="13"/>
      <c r="G128" s="13">
        <v>20</v>
      </c>
      <c r="H128" s="13">
        <v>2</v>
      </c>
    </row>
    <row r="129" spans="1:8" ht="15.75" customHeight="1" thickBot="1" x14ac:dyDescent="0.3">
      <c r="A129" s="67"/>
      <c r="B129" s="81" t="s">
        <v>76</v>
      </c>
      <c r="C129" s="82"/>
      <c r="D129" s="82"/>
      <c r="E129" s="82"/>
      <c r="F129" s="82"/>
      <c r="G129" s="82"/>
      <c r="H129" s="83"/>
    </row>
    <row r="130" spans="1:8" ht="16.5" thickBot="1" x14ac:dyDescent="0.3">
      <c r="A130" s="70">
        <v>26</v>
      </c>
      <c r="B130" s="86">
        <v>39</v>
      </c>
      <c r="C130" s="102" t="s">
        <v>77</v>
      </c>
      <c r="D130" s="86">
        <v>54</v>
      </c>
      <c r="E130" s="11" t="s">
        <v>136</v>
      </c>
      <c r="F130" s="11">
        <v>1</v>
      </c>
      <c r="G130" s="11">
        <v>17</v>
      </c>
      <c r="H130" s="11">
        <v>4</v>
      </c>
    </row>
    <row r="131" spans="1:8" ht="16.5" thickBot="1" x14ac:dyDescent="0.3">
      <c r="A131" s="70"/>
      <c r="B131" s="87"/>
      <c r="C131" s="103"/>
      <c r="D131" s="87"/>
      <c r="E131" s="11" t="s">
        <v>138</v>
      </c>
      <c r="F131" s="11">
        <v>2</v>
      </c>
      <c r="G131" s="11">
        <v>23</v>
      </c>
      <c r="H131" s="11">
        <v>4</v>
      </c>
    </row>
    <row r="132" spans="1:8" ht="16.5" thickBot="1" x14ac:dyDescent="0.3">
      <c r="A132" s="70"/>
      <c r="B132" s="87"/>
      <c r="C132" s="103"/>
      <c r="D132" s="87"/>
      <c r="E132" s="11" t="s">
        <v>138</v>
      </c>
      <c r="F132" s="11">
        <v>3</v>
      </c>
      <c r="G132" s="11">
        <v>13</v>
      </c>
      <c r="H132" s="11">
        <v>4</v>
      </c>
    </row>
    <row r="133" spans="1:8" ht="16.5" thickBot="1" x14ac:dyDescent="0.3">
      <c r="A133" s="70"/>
      <c r="B133" s="87"/>
      <c r="C133" s="103"/>
      <c r="D133" s="87"/>
      <c r="E133" s="11" t="s">
        <v>138</v>
      </c>
      <c r="F133" s="11">
        <v>4</v>
      </c>
      <c r="G133" s="11">
        <v>11</v>
      </c>
      <c r="H133" s="11">
        <v>2</v>
      </c>
    </row>
    <row r="134" spans="1:8" ht="52.5" customHeight="1" thickBot="1" x14ac:dyDescent="0.3">
      <c r="A134" s="70">
        <v>27</v>
      </c>
      <c r="B134" s="86">
        <v>54</v>
      </c>
      <c r="C134" s="102" t="s">
        <v>78</v>
      </c>
      <c r="D134" s="86">
        <v>55</v>
      </c>
      <c r="E134" s="11" t="s">
        <v>141</v>
      </c>
      <c r="F134" s="11">
        <v>1</v>
      </c>
      <c r="G134" s="11">
        <v>17</v>
      </c>
      <c r="H134" s="11">
        <v>4</v>
      </c>
    </row>
    <row r="135" spans="1:8" ht="16.5" thickBot="1" x14ac:dyDescent="0.3">
      <c r="A135" s="70"/>
      <c r="B135" s="87"/>
      <c r="C135" s="103"/>
      <c r="D135" s="87"/>
      <c r="E135" s="11" t="s">
        <v>138</v>
      </c>
      <c r="F135" s="11">
        <v>2</v>
      </c>
      <c r="G135" s="11">
        <v>20</v>
      </c>
      <c r="H135" s="11">
        <v>4</v>
      </c>
    </row>
    <row r="136" spans="1:8" ht="16.5" thickBot="1" x14ac:dyDescent="0.3">
      <c r="A136" s="70"/>
      <c r="B136" s="87"/>
      <c r="C136" s="103"/>
      <c r="D136" s="87"/>
      <c r="E136" s="11" t="s">
        <v>135</v>
      </c>
      <c r="F136" s="11">
        <v>3</v>
      </c>
      <c r="G136" s="11">
        <v>15</v>
      </c>
      <c r="H136" s="11">
        <v>2</v>
      </c>
    </row>
    <row r="137" spans="1:8" ht="16.5" thickBot="1" x14ac:dyDescent="0.3">
      <c r="A137" s="70"/>
      <c r="B137" s="88"/>
      <c r="C137" s="104"/>
      <c r="D137" s="88"/>
      <c r="E137" s="11" t="s">
        <v>24</v>
      </c>
      <c r="F137" s="11">
        <v>4</v>
      </c>
      <c r="G137" s="11">
        <v>20</v>
      </c>
      <c r="H137" s="11">
        <v>1</v>
      </c>
    </row>
    <row r="138" spans="1:8" ht="15.75" customHeight="1" thickBot="1" x14ac:dyDescent="0.3">
      <c r="A138" s="67"/>
      <c r="B138" s="81" t="s">
        <v>79</v>
      </c>
      <c r="C138" s="82"/>
      <c r="D138" s="82"/>
      <c r="E138" s="82"/>
      <c r="F138" s="82"/>
      <c r="G138" s="82"/>
      <c r="H138" s="83"/>
    </row>
    <row r="139" spans="1:8" ht="30.75" thickBot="1" x14ac:dyDescent="0.3">
      <c r="A139" s="67">
        <v>28</v>
      </c>
      <c r="B139" s="17">
        <v>12</v>
      </c>
      <c r="C139" s="18" t="s">
        <v>80</v>
      </c>
      <c r="D139" s="13">
        <v>7</v>
      </c>
      <c r="E139" s="13" t="s">
        <v>138</v>
      </c>
      <c r="F139" s="13">
        <v>1</v>
      </c>
      <c r="G139" s="13">
        <v>14</v>
      </c>
      <c r="H139" s="13">
        <v>1</v>
      </c>
    </row>
    <row r="140" spans="1:8" ht="15.75" thickBot="1" x14ac:dyDescent="0.3">
      <c r="A140" s="67">
        <v>29</v>
      </c>
      <c r="B140" s="17"/>
      <c r="C140" s="18" t="s">
        <v>152</v>
      </c>
      <c r="D140" s="13" t="s">
        <v>43</v>
      </c>
      <c r="E140" s="13" t="s">
        <v>145</v>
      </c>
      <c r="F140" s="13">
        <v>1</v>
      </c>
      <c r="G140" s="13">
        <v>23</v>
      </c>
      <c r="H140" s="13">
        <v>3</v>
      </c>
    </row>
    <row r="141" spans="1:8" ht="30.75" thickBot="1" x14ac:dyDescent="0.3">
      <c r="A141" s="67">
        <v>30</v>
      </c>
      <c r="B141" s="17">
        <v>108</v>
      </c>
      <c r="C141" s="18" t="s">
        <v>81</v>
      </c>
      <c r="D141" s="13">
        <v>34</v>
      </c>
      <c r="E141" s="13" t="s">
        <v>137</v>
      </c>
      <c r="F141" s="13">
        <v>1</v>
      </c>
      <c r="G141" s="13">
        <v>11</v>
      </c>
      <c r="H141" s="13">
        <v>3</v>
      </c>
    </row>
    <row r="142" spans="1:8" ht="15.75" thickBot="1" x14ac:dyDescent="0.3">
      <c r="A142" s="70">
        <v>31</v>
      </c>
      <c r="B142" s="86" t="s">
        <v>155</v>
      </c>
      <c r="C142" s="86" t="s">
        <v>82</v>
      </c>
      <c r="D142" s="86">
        <v>35</v>
      </c>
      <c r="E142" s="13" t="s">
        <v>135</v>
      </c>
      <c r="F142" s="13">
        <v>1</v>
      </c>
      <c r="G142" s="13">
        <v>13</v>
      </c>
      <c r="H142" s="13">
        <v>4</v>
      </c>
    </row>
    <row r="143" spans="1:8" ht="15.75" thickBot="1" x14ac:dyDescent="0.3">
      <c r="A143" s="70"/>
      <c r="B143" s="88"/>
      <c r="C143" s="88"/>
      <c r="D143" s="88"/>
      <c r="E143" s="13" t="s">
        <v>135</v>
      </c>
      <c r="F143" s="13">
        <v>2</v>
      </c>
      <c r="G143" s="13">
        <v>5</v>
      </c>
      <c r="H143" s="13">
        <v>1</v>
      </c>
    </row>
    <row r="144" spans="1:8" ht="28.5" customHeight="1" thickBot="1" x14ac:dyDescent="0.3">
      <c r="A144" s="67"/>
      <c r="B144" s="81" t="s">
        <v>83</v>
      </c>
      <c r="C144" s="82"/>
      <c r="D144" s="82"/>
      <c r="E144" s="82"/>
      <c r="F144" s="82"/>
      <c r="G144" s="82"/>
      <c r="H144" s="83"/>
    </row>
    <row r="145" spans="1:8" ht="15.75" thickBot="1" x14ac:dyDescent="0.3">
      <c r="A145" s="70">
        <v>32</v>
      </c>
      <c r="B145" s="86" t="s">
        <v>150</v>
      </c>
      <c r="C145" s="102" t="s">
        <v>84</v>
      </c>
      <c r="D145" s="86" t="s">
        <v>85</v>
      </c>
      <c r="E145" s="86" t="s">
        <v>138</v>
      </c>
      <c r="F145" s="86">
        <v>1</v>
      </c>
      <c r="G145" s="86">
        <v>15</v>
      </c>
      <c r="H145" s="86">
        <v>2</v>
      </c>
    </row>
    <row r="146" spans="1:8" ht="15.75" thickBot="1" x14ac:dyDescent="0.3">
      <c r="A146" s="70"/>
      <c r="B146" s="87"/>
      <c r="C146" s="103"/>
      <c r="D146" s="87"/>
      <c r="E146" s="87"/>
      <c r="F146" s="87"/>
      <c r="G146" s="87"/>
      <c r="H146" s="87"/>
    </row>
    <row r="147" spans="1:8" ht="15.75" thickBot="1" x14ac:dyDescent="0.3">
      <c r="A147" s="70"/>
      <c r="B147" s="88"/>
      <c r="C147" s="104"/>
      <c r="D147" s="88"/>
      <c r="E147" s="88"/>
      <c r="F147" s="88"/>
      <c r="G147" s="88"/>
      <c r="H147" s="88"/>
    </row>
    <row r="148" spans="1:8" ht="15.75" thickBot="1" x14ac:dyDescent="0.3">
      <c r="A148" s="67">
        <v>33</v>
      </c>
      <c r="B148" s="17" t="s">
        <v>151</v>
      </c>
      <c r="C148" s="18" t="s">
        <v>86</v>
      </c>
      <c r="D148" s="13" t="s">
        <v>87</v>
      </c>
      <c r="E148" s="13" t="s">
        <v>138</v>
      </c>
      <c r="F148" s="13">
        <v>1</v>
      </c>
      <c r="G148" s="13">
        <v>23</v>
      </c>
      <c r="H148" s="13">
        <v>3</v>
      </c>
    </row>
    <row r="149" spans="1:8" ht="30.75" thickBot="1" x14ac:dyDescent="0.3">
      <c r="A149" s="67">
        <v>34</v>
      </c>
      <c r="B149" s="17" t="s">
        <v>153</v>
      </c>
      <c r="C149" s="18" t="s">
        <v>154</v>
      </c>
      <c r="D149" s="13"/>
      <c r="E149" s="13" t="s">
        <v>136</v>
      </c>
      <c r="F149" s="13">
        <v>1</v>
      </c>
      <c r="G149" s="13">
        <v>15</v>
      </c>
      <c r="H149" s="13">
        <v>3</v>
      </c>
    </row>
    <row r="150" spans="1:8" ht="15.75" customHeight="1" thickBot="1" x14ac:dyDescent="0.3">
      <c r="A150" s="67"/>
      <c r="B150" s="81" t="s">
        <v>88</v>
      </c>
      <c r="C150" s="82"/>
      <c r="D150" s="82"/>
      <c r="E150" s="82"/>
      <c r="F150" s="82"/>
      <c r="G150" s="82"/>
      <c r="H150" s="83"/>
    </row>
    <row r="151" spans="1:8" ht="45.75" thickBot="1" x14ac:dyDescent="0.3">
      <c r="A151" s="67">
        <v>35</v>
      </c>
      <c r="B151" s="17">
        <v>452</v>
      </c>
      <c r="C151" s="18" t="s">
        <v>89</v>
      </c>
      <c r="D151" s="13">
        <v>58</v>
      </c>
      <c r="E151" s="11" t="s">
        <v>136</v>
      </c>
      <c r="F151" s="13">
        <v>1</v>
      </c>
      <c r="G151" s="13">
        <v>18</v>
      </c>
      <c r="H151" s="13">
        <v>3</v>
      </c>
    </row>
    <row r="152" spans="1:8" ht="15.75" customHeight="1" thickBot="1" x14ac:dyDescent="0.3">
      <c r="A152" s="67"/>
      <c r="B152" s="81" t="s">
        <v>90</v>
      </c>
      <c r="C152" s="82"/>
      <c r="D152" s="82"/>
      <c r="E152" s="82"/>
      <c r="F152" s="82"/>
      <c r="G152" s="82"/>
      <c r="H152" s="83"/>
    </row>
    <row r="153" spans="1:8" ht="30.75" thickBot="1" x14ac:dyDescent="0.3">
      <c r="A153" s="67">
        <v>36</v>
      </c>
      <c r="B153" s="17">
        <v>325</v>
      </c>
      <c r="C153" s="18" t="s">
        <v>91</v>
      </c>
      <c r="D153" s="13">
        <v>65</v>
      </c>
      <c r="E153" s="11" t="s">
        <v>138</v>
      </c>
      <c r="F153" s="11">
        <v>1</v>
      </c>
      <c r="G153" s="11">
        <v>47</v>
      </c>
      <c r="H153" s="11">
        <v>1</v>
      </c>
    </row>
    <row r="154" spans="1:8" ht="15.75" customHeight="1" thickBot="1" x14ac:dyDescent="0.3">
      <c r="A154" s="67"/>
      <c r="B154" s="81" t="s">
        <v>92</v>
      </c>
      <c r="C154" s="82"/>
      <c r="D154" s="82"/>
      <c r="E154" s="82"/>
      <c r="F154" s="82"/>
      <c r="G154" s="82"/>
      <c r="H154" s="83"/>
    </row>
    <row r="155" spans="1:8" ht="15.75" thickBot="1" x14ac:dyDescent="0.3">
      <c r="A155" s="70">
        <v>37</v>
      </c>
      <c r="B155" s="86">
        <v>381</v>
      </c>
      <c r="C155" s="86" t="s">
        <v>93</v>
      </c>
      <c r="D155" s="86">
        <v>74</v>
      </c>
      <c r="E155" s="13" t="s">
        <v>138</v>
      </c>
      <c r="F155" s="13">
        <v>1</v>
      </c>
      <c r="G155" s="13">
        <v>12</v>
      </c>
      <c r="H155" s="13">
        <v>1</v>
      </c>
    </row>
    <row r="156" spans="1:8" ht="30.75" customHeight="1" thickBot="1" x14ac:dyDescent="0.3">
      <c r="A156" s="70"/>
      <c r="B156" s="88"/>
      <c r="C156" s="88"/>
      <c r="D156" s="88"/>
      <c r="E156" s="13" t="s">
        <v>140</v>
      </c>
      <c r="F156" s="13">
        <v>2</v>
      </c>
      <c r="G156" s="13">
        <v>10</v>
      </c>
      <c r="H156" s="13">
        <v>1</v>
      </c>
    </row>
    <row r="157" spans="1:8" ht="75.75" thickBot="1" x14ac:dyDescent="0.3">
      <c r="A157" s="70">
        <v>38</v>
      </c>
      <c r="B157" s="86">
        <v>369</v>
      </c>
      <c r="C157" s="20" t="s">
        <v>94</v>
      </c>
      <c r="D157" s="86">
        <v>76</v>
      </c>
      <c r="E157" s="86" t="s">
        <v>140</v>
      </c>
      <c r="F157" s="126">
        <v>1</v>
      </c>
      <c r="G157" s="86">
        <f>15+18</f>
        <v>33</v>
      </c>
      <c r="H157" s="86">
        <v>3</v>
      </c>
    </row>
    <row r="158" spans="1:8" ht="30.75" thickBot="1" x14ac:dyDescent="0.3">
      <c r="A158" s="70"/>
      <c r="B158" s="88"/>
      <c r="C158" s="18" t="s">
        <v>95</v>
      </c>
      <c r="D158" s="88"/>
      <c r="E158" s="88"/>
      <c r="F158" s="127"/>
      <c r="G158" s="88"/>
      <c r="H158" s="88"/>
    </row>
    <row r="159" spans="1:8" x14ac:dyDescent="0.25">
      <c r="A159" s="71">
        <v>39</v>
      </c>
      <c r="B159" s="86">
        <v>344</v>
      </c>
      <c r="C159" s="102" t="s">
        <v>96</v>
      </c>
      <c r="D159" s="86">
        <v>79</v>
      </c>
      <c r="E159" s="86" t="s">
        <v>140</v>
      </c>
      <c r="F159" s="86">
        <v>1</v>
      </c>
      <c r="G159" s="86">
        <v>28</v>
      </c>
      <c r="H159" s="86">
        <v>2</v>
      </c>
    </row>
    <row r="160" spans="1:8" ht="42.75" customHeight="1" thickBot="1" x14ac:dyDescent="0.3">
      <c r="A160" s="72"/>
      <c r="B160" s="88"/>
      <c r="C160" s="104"/>
      <c r="D160" s="88"/>
      <c r="E160" s="88"/>
      <c r="F160" s="88"/>
      <c r="G160" s="88"/>
      <c r="H160" s="88"/>
    </row>
    <row r="161" spans="1:8" ht="45.75" thickBot="1" x14ac:dyDescent="0.3">
      <c r="A161" s="70">
        <v>40</v>
      </c>
      <c r="B161" s="86">
        <v>341</v>
      </c>
      <c r="C161" s="20" t="s">
        <v>97</v>
      </c>
      <c r="D161" s="86">
        <v>82</v>
      </c>
      <c r="E161" s="86" t="s">
        <v>145</v>
      </c>
      <c r="F161" s="86">
        <v>1</v>
      </c>
      <c r="G161" s="86">
        <v>21</v>
      </c>
      <c r="H161" s="86">
        <v>2</v>
      </c>
    </row>
    <row r="162" spans="1:8" ht="15.75" thickBot="1" x14ac:dyDescent="0.3">
      <c r="A162" s="70"/>
      <c r="B162" s="88"/>
      <c r="C162" s="18" t="s">
        <v>98</v>
      </c>
      <c r="D162" s="88"/>
      <c r="E162" s="88"/>
      <c r="F162" s="88"/>
      <c r="G162" s="88"/>
      <c r="H162" s="88"/>
    </row>
    <row r="163" spans="1:8" ht="30.75" thickBot="1" x14ac:dyDescent="0.3">
      <c r="A163" s="70">
        <v>41</v>
      </c>
      <c r="B163" s="86">
        <v>368</v>
      </c>
      <c r="C163" s="20" t="s">
        <v>99</v>
      </c>
      <c r="D163" s="86" t="s">
        <v>101</v>
      </c>
      <c r="E163" s="89" t="s">
        <v>16</v>
      </c>
      <c r="F163" s="89">
        <v>1</v>
      </c>
      <c r="G163" s="89">
        <v>17</v>
      </c>
      <c r="H163" s="89">
        <v>1</v>
      </c>
    </row>
    <row r="164" spans="1:8" ht="30.75" thickBot="1" x14ac:dyDescent="0.3">
      <c r="A164" s="70"/>
      <c r="B164" s="88"/>
      <c r="C164" s="18" t="s">
        <v>100</v>
      </c>
      <c r="D164" s="88"/>
      <c r="E164" s="90"/>
      <c r="F164" s="90"/>
      <c r="G164" s="90"/>
      <c r="H164" s="90"/>
    </row>
    <row r="165" spans="1:8" ht="16.5" thickBot="1" x14ac:dyDescent="0.3">
      <c r="A165" s="70">
        <v>42</v>
      </c>
      <c r="B165" s="86">
        <v>631</v>
      </c>
      <c r="C165" s="102" t="s">
        <v>102</v>
      </c>
      <c r="D165" s="86" t="s">
        <v>103</v>
      </c>
      <c r="E165" s="41" t="s">
        <v>135</v>
      </c>
      <c r="F165" s="89">
        <v>1</v>
      </c>
      <c r="G165" s="41">
        <v>14</v>
      </c>
      <c r="H165" s="41">
        <v>1</v>
      </c>
    </row>
    <row r="166" spans="1:8" ht="16.5" thickBot="1" x14ac:dyDescent="0.3">
      <c r="A166" s="70"/>
      <c r="B166" s="88"/>
      <c r="C166" s="104"/>
      <c r="D166" s="88"/>
      <c r="E166" s="57" t="s">
        <v>104</v>
      </c>
      <c r="F166" s="90"/>
      <c r="G166" s="11">
        <v>9</v>
      </c>
      <c r="H166" s="11">
        <v>1</v>
      </c>
    </row>
    <row r="167" spans="1:8" ht="45" thickBot="1" x14ac:dyDescent="0.3">
      <c r="A167" s="67">
        <v>43</v>
      </c>
      <c r="B167" s="17">
        <v>595</v>
      </c>
      <c r="C167" s="58" t="s">
        <v>105</v>
      </c>
      <c r="D167" s="59">
        <v>122</v>
      </c>
      <c r="E167" s="17" t="s">
        <v>24</v>
      </c>
      <c r="F167" s="17">
        <v>1</v>
      </c>
      <c r="G167" s="17">
        <v>32</v>
      </c>
      <c r="H167" s="17">
        <v>4</v>
      </c>
    </row>
    <row r="168" spans="1:8" ht="15.75" customHeight="1" thickBot="1" x14ac:dyDescent="0.3">
      <c r="A168" s="67"/>
      <c r="B168" s="81" t="s">
        <v>106</v>
      </c>
      <c r="C168" s="82"/>
      <c r="D168" s="82"/>
      <c r="E168" s="82"/>
      <c r="F168" s="82"/>
      <c r="G168" s="82"/>
      <c r="H168" s="83"/>
    </row>
    <row r="169" spans="1:8" ht="16.5" thickBot="1" x14ac:dyDescent="0.3">
      <c r="A169" s="70">
        <v>44</v>
      </c>
      <c r="B169" s="89">
        <v>327</v>
      </c>
      <c r="C169" s="102" t="s">
        <v>107</v>
      </c>
      <c r="D169" s="86">
        <v>94</v>
      </c>
      <c r="E169" s="41" t="s">
        <v>138</v>
      </c>
      <c r="F169" s="89">
        <v>1</v>
      </c>
      <c r="G169" s="41">
        <v>12</v>
      </c>
      <c r="H169" s="41">
        <v>1</v>
      </c>
    </row>
    <row r="170" spans="1:8" ht="16.5" thickBot="1" x14ac:dyDescent="0.3">
      <c r="A170" s="70"/>
      <c r="B170" s="90"/>
      <c r="C170" s="104"/>
      <c r="D170" s="88"/>
      <c r="E170" s="57" t="s">
        <v>108</v>
      </c>
      <c r="F170" s="90"/>
      <c r="G170" s="11">
        <v>13</v>
      </c>
      <c r="H170" s="11">
        <v>2</v>
      </c>
    </row>
    <row r="171" spans="1:8" ht="30.75" thickBot="1" x14ac:dyDescent="0.3">
      <c r="A171" s="67">
        <v>45</v>
      </c>
      <c r="B171" s="17">
        <v>73</v>
      </c>
      <c r="C171" s="18" t="s">
        <v>109</v>
      </c>
      <c r="D171" s="13">
        <v>91</v>
      </c>
      <c r="E171" s="11" t="s">
        <v>16</v>
      </c>
      <c r="F171" s="11">
        <v>1</v>
      </c>
      <c r="G171" s="11">
        <v>20</v>
      </c>
      <c r="H171" s="11">
        <v>2</v>
      </c>
    </row>
    <row r="172" spans="1:8" ht="15.75" customHeight="1" thickBot="1" x14ac:dyDescent="0.3">
      <c r="A172" s="67"/>
      <c r="B172" s="81" t="s">
        <v>110</v>
      </c>
      <c r="C172" s="82"/>
      <c r="D172" s="82"/>
      <c r="E172" s="82"/>
      <c r="F172" s="82"/>
      <c r="G172" s="82"/>
      <c r="H172" s="83"/>
    </row>
    <row r="173" spans="1:8" ht="30.75" thickBot="1" x14ac:dyDescent="0.3">
      <c r="A173" s="67">
        <v>46</v>
      </c>
      <c r="B173" s="17">
        <v>142</v>
      </c>
      <c r="C173" s="18" t="s">
        <v>111</v>
      </c>
      <c r="D173" s="13" t="s">
        <v>112</v>
      </c>
      <c r="E173" s="11" t="s">
        <v>16</v>
      </c>
      <c r="F173" s="11">
        <v>1</v>
      </c>
      <c r="G173" s="11">
        <v>16</v>
      </c>
      <c r="H173" s="11">
        <v>2</v>
      </c>
    </row>
    <row r="174" spans="1:8" ht="30.75" customHeight="1" thickBot="1" x14ac:dyDescent="0.3">
      <c r="A174" s="70">
        <v>47</v>
      </c>
      <c r="B174" s="96">
        <v>448</v>
      </c>
      <c r="C174" s="99" t="s">
        <v>113</v>
      </c>
      <c r="D174" s="105">
        <v>29</v>
      </c>
      <c r="E174" s="60" t="s">
        <v>24</v>
      </c>
      <c r="F174" s="43">
        <v>1</v>
      </c>
      <c r="G174" s="43">
        <f>10+13</f>
        <v>23</v>
      </c>
      <c r="H174" s="44">
        <v>2</v>
      </c>
    </row>
    <row r="175" spans="1:8" ht="15.75" customHeight="1" thickBot="1" x14ac:dyDescent="0.3">
      <c r="A175" s="70"/>
      <c r="B175" s="98"/>
      <c r="C175" s="101"/>
      <c r="D175" s="106"/>
      <c r="E175" s="61" t="s">
        <v>24</v>
      </c>
      <c r="F175" s="47">
        <v>2</v>
      </c>
      <c r="G175" s="47">
        <v>12</v>
      </c>
      <c r="H175" s="62">
        <v>1</v>
      </c>
    </row>
    <row r="176" spans="1:8" ht="15.75" customHeight="1" thickBot="1" x14ac:dyDescent="0.3">
      <c r="A176" s="67"/>
      <c r="B176" s="81" t="s">
        <v>114</v>
      </c>
      <c r="C176" s="82"/>
      <c r="D176" s="82"/>
      <c r="E176" s="82"/>
      <c r="F176" s="82"/>
      <c r="G176" s="82"/>
      <c r="H176" s="83"/>
    </row>
    <row r="177" spans="1:8" ht="15.75" customHeight="1" thickBot="1" x14ac:dyDescent="0.3">
      <c r="A177" s="70">
        <v>48</v>
      </c>
      <c r="B177" s="86">
        <v>309</v>
      </c>
      <c r="C177" s="102" t="s">
        <v>115</v>
      </c>
      <c r="D177" s="86" t="s">
        <v>116</v>
      </c>
      <c r="E177" s="89" t="s">
        <v>52</v>
      </c>
      <c r="F177" s="89">
        <v>1</v>
      </c>
      <c r="G177" s="89">
        <v>18</v>
      </c>
      <c r="H177" s="89">
        <v>1</v>
      </c>
    </row>
    <row r="178" spans="1:8" ht="15.75" thickBot="1" x14ac:dyDescent="0.3">
      <c r="A178" s="70"/>
      <c r="B178" s="87"/>
      <c r="C178" s="103"/>
      <c r="D178" s="87"/>
      <c r="E178" s="90"/>
      <c r="F178" s="90"/>
      <c r="G178" s="90"/>
      <c r="H178" s="90"/>
    </row>
    <row r="179" spans="1:8" ht="16.5" thickBot="1" x14ac:dyDescent="0.3">
      <c r="A179" s="70"/>
      <c r="B179" s="88"/>
      <c r="C179" s="104"/>
      <c r="D179" s="88"/>
      <c r="E179" s="10" t="s">
        <v>16</v>
      </c>
      <c r="F179" s="10">
        <v>2</v>
      </c>
      <c r="G179" s="10">
        <v>24</v>
      </c>
      <c r="H179" s="10">
        <v>4</v>
      </c>
    </row>
    <row r="180" spans="1:8" ht="16.5" thickBot="1" x14ac:dyDescent="0.3">
      <c r="A180" s="70">
        <v>49</v>
      </c>
      <c r="B180" s="86">
        <v>376</v>
      </c>
      <c r="C180" s="86" t="s">
        <v>117</v>
      </c>
      <c r="D180" s="86">
        <v>141</v>
      </c>
      <c r="E180" s="41" t="s">
        <v>146</v>
      </c>
      <c r="F180" s="84">
        <v>1</v>
      </c>
      <c r="G180" s="10">
        <v>16</v>
      </c>
      <c r="H180" s="10">
        <v>2</v>
      </c>
    </row>
    <row r="181" spans="1:8" ht="28.5" customHeight="1" thickBot="1" x14ac:dyDescent="0.3">
      <c r="A181" s="70"/>
      <c r="B181" s="88"/>
      <c r="C181" s="88"/>
      <c r="D181" s="88"/>
      <c r="E181" s="11" t="s">
        <v>24</v>
      </c>
      <c r="F181" s="85"/>
      <c r="G181" s="63">
        <v>10</v>
      </c>
      <c r="H181" s="63">
        <v>1</v>
      </c>
    </row>
    <row r="182" spans="1:8" ht="15.75" customHeight="1" thickBot="1" x14ac:dyDescent="0.3">
      <c r="A182" s="67"/>
      <c r="B182" s="81" t="s">
        <v>118</v>
      </c>
      <c r="C182" s="82"/>
      <c r="D182" s="82"/>
      <c r="E182" s="82"/>
      <c r="F182" s="82"/>
      <c r="G182" s="82"/>
      <c r="H182" s="83"/>
    </row>
    <row r="183" spans="1:8" ht="16.5" thickBot="1" x14ac:dyDescent="0.3">
      <c r="A183" s="70">
        <v>50</v>
      </c>
      <c r="B183" s="86">
        <v>345</v>
      </c>
      <c r="C183" s="102" t="s">
        <v>143</v>
      </c>
      <c r="D183" s="86" t="s">
        <v>119</v>
      </c>
      <c r="E183" s="41" t="s">
        <v>144</v>
      </c>
      <c r="F183" s="89">
        <v>1</v>
      </c>
      <c r="G183" s="41">
        <v>14</v>
      </c>
      <c r="H183" s="41">
        <v>2</v>
      </c>
    </row>
    <row r="184" spans="1:8" ht="16.5" thickBot="1" x14ac:dyDescent="0.3">
      <c r="A184" s="70"/>
      <c r="B184" s="87"/>
      <c r="C184" s="103"/>
      <c r="D184" s="87"/>
      <c r="E184" s="56" t="s">
        <v>140</v>
      </c>
      <c r="F184" s="90"/>
      <c r="G184" s="56">
        <v>8</v>
      </c>
      <c r="H184" s="19">
        <v>2</v>
      </c>
    </row>
    <row r="185" spans="1:8" ht="16.5" thickBot="1" x14ac:dyDescent="0.3">
      <c r="A185" s="70"/>
      <c r="B185" s="88"/>
      <c r="C185" s="104"/>
      <c r="D185" s="88"/>
      <c r="E185" s="11" t="s">
        <v>138</v>
      </c>
      <c r="F185" s="11">
        <v>2</v>
      </c>
      <c r="G185" s="11">
        <v>24</v>
      </c>
      <c r="H185" s="11">
        <v>3</v>
      </c>
    </row>
    <row r="186" spans="1:8" ht="16.5" thickBot="1" x14ac:dyDescent="0.3">
      <c r="A186" s="70">
        <v>51</v>
      </c>
      <c r="B186" s="86">
        <v>423</v>
      </c>
      <c r="C186" s="102" t="s">
        <v>120</v>
      </c>
      <c r="D186" s="86" t="s">
        <v>121</v>
      </c>
      <c r="E186" s="10" t="s">
        <v>135</v>
      </c>
      <c r="F186" s="10">
        <v>1</v>
      </c>
      <c r="G186" s="10">
        <v>15</v>
      </c>
      <c r="H186" s="10">
        <v>2</v>
      </c>
    </row>
    <row r="187" spans="1:8" ht="16.5" thickBot="1" x14ac:dyDescent="0.3">
      <c r="A187" s="70"/>
      <c r="B187" s="87"/>
      <c r="C187" s="103"/>
      <c r="D187" s="87"/>
      <c r="E187" s="10" t="s">
        <v>135</v>
      </c>
      <c r="F187" s="10">
        <v>2</v>
      </c>
      <c r="G187" s="10">
        <v>17</v>
      </c>
      <c r="H187" s="10">
        <v>2</v>
      </c>
    </row>
    <row r="188" spans="1:8" ht="16.5" thickBot="1" x14ac:dyDescent="0.3">
      <c r="A188" s="70"/>
      <c r="B188" s="87"/>
      <c r="C188" s="103"/>
      <c r="D188" s="87"/>
      <c r="E188" s="11" t="s">
        <v>135</v>
      </c>
      <c r="F188" s="11">
        <v>3</v>
      </c>
      <c r="G188" s="11">
        <v>26</v>
      </c>
      <c r="H188" s="11">
        <v>3</v>
      </c>
    </row>
    <row r="189" spans="1:8" ht="16.5" thickBot="1" x14ac:dyDescent="0.3">
      <c r="A189" s="70"/>
      <c r="B189" s="87"/>
      <c r="C189" s="103"/>
      <c r="D189" s="87"/>
      <c r="E189" s="11" t="s">
        <v>135</v>
      </c>
      <c r="F189" s="11">
        <v>4</v>
      </c>
      <c r="G189" s="11">
        <v>20</v>
      </c>
      <c r="H189" s="11">
        <v>4</v>
      </c>
    </row>
    <row r="190" spans="1:8" ht="16.5" thickBot="1" x14ac:dyDescent="0.3">
      <c r="A190" s="70"/>
      <c r="B190" s="87"/>
      <c r="C190" s="103"/>
      <c r="D190" s="87"/>
      <c r="E190" s="11" t="s">
        <v>135</v>
      </c>
      <c r="F190" s="11">
        <v>5</v>
      </c>
      <c r="G190" s="11">
        <v>25</v>
      </c>
      <c r="H190" s="11">
        <v>6</v>
      </c>
    </row>
    <row r="191" spans="1:8" ht="16.5" thickBot="1" x14ac:dyDescent="0.3">
      <c r="A191" s="70"/>
      <c r="B191" s="88"/>
      <c r="C191" s="104"/>
      <c r="D191" s="88"/>
      <c r="E191" s="11" t="s">
        <v>24</v>
      </c>
      <c r="F191" s="11">
        <v>6</v>
      </c>
      <c r="G191" s="11">
        <f>(6+8)*4</f>
        <v>56</v>
      </c>
      <c r="H191" s="11">
        <v>6</v>
      </c>
    </row>
    <row r="192" spans="1:8" ht="45.75" thickBot="1" x14ac:dyDescent="0.3">
      <c r="A192" s="67">
        <v>52</v>
      </c>
      <c r="B192" s="17" t="s">
        <v>122</v>
      </c>
      <c r="C192" s="18" t="s">
        <v>123</v>
      </c>
      <c r="D192" s="13" t="s">
        <v>124</v>
      </c>
      <c r="E192" s="13"/>
      <c r="F192" s="13"/>
      <c r="G192" s="13"/>
      <c r="H192" s="13"/>
    </row>
    <row r="193" spans="1:8" ht="75.75" thickBot="1" x14ac:dyDescent="0.3">
      <c r="A193" s="67">
        <v>53</v>
      </c>
      <c r="B193" s="17">
        <v>346</v>
      </c>
      <c r="C193" s="18" t="s">
        <v>125</v>
      </c>
      <c r="D193" s="13" t="s">
        <v>126</v>
      </c>
      <c r="E193" s="13" t="s">
        <v>138</v>
      </c>
      <c r="F193" s="13">
        <v>1</v>
      </c>
      <c r="G193" s="13">
        <v>17</v>
      </c>
      <c r="H193" s="13">
        <v>1</v>
      </c>
    </row>
    <row r="194" spans="1:8" ht="15.75" customHeight="1" thickBot="1" x14ac:dyDescent="0.3">
      <c r="A194" s="68"/>
      <c r="B194" s="82" t="s">
        <v>128</v>
      </c>
      <c r="C194" s="82"/>
      <c r="D194" s="82"/>
      <c r="E194" s="82"/>
      <c r="F194" s="82"/>
      <c r="G194" s="82"/>
      <c r="H194" s="83"/>
    </row>
    <row r="195" spans="1:8" ht="16.5" thickBot="1" x14ac:dyDescent="0.3">
      <c r="A195" s="70">
        <v>54</v>
      </c>
      <c r="B195" s="86">
        <v>333</v>
      </c>
      <c r="C195" s="102" t="s">
        <v>129</v>
      </c>
      <c r="D195" s="86">
        <v>119</v>
      </c>
      <c r="E195" s="11" t="s">
        <v>138</v>
      </c>
      <c r="F195" s="11">
        <v>1</v>
      </c>
      <c r="G195" s="11">
        <v>13</v>
      </c>
      <c r="H195" s="11">
        <v>2</v>
      </c>
    </row>
    <row r="196" spans="1:8" ht="16.5" thickBot="1" x14ac:dyDescent="0.3">
      <c r="A196" s="70"/>
      <c r="B196" s="87"/>
      <c r="C196" s="103"/>
      <c r="D196" s="87"/>
      <c r="E196" s="10" t="s">
        <v>138</v>
      </c>
      <c r="F196" s="10">
        <v>2</v>
      </c>
      <c r="G196" s="10">
        <v>10</v>
      </c>
      <c r="H196" s="10">
        <v>1</v>
      </c>
    </row>
    <row r="197" spans="1:8" ht="16.5" thickBot="1" x14ac:dyDescent="0.3">
      <c r="A197" s="70"/>
      <c r="B197" s="87"/>
      <c r="C197" s="103"/>
      <c r="D197" s="87"/>
      <c r="E197" s="10" t="s">
        <v>138</v>
      </c>
      <c r="F197" s="10">
        <v>3</v>
      </c>
      <c r="G197" s="10">
        <v>10</v>
      </c>
      <c r="H197" s="10">
        <v>1</v>
      </c>
    </row>
    <row r="198" spans="1:8" ht="16.5" thickBot="1" x14ac:dyDescent="0.3">
      <c r="A198" s="70"/>
      <c r="B198" s="87"/>
      <c r="C198" s="103"/>
      <c r="D198" s="87"/>
      <c r="E198" s="10" t="s">
        <v>138</v>
      </c>
      <c r="F198" s="10">
        <v>4</v>
      </c>
      <c r="G198" s="10">
        <v>10</v>
      </c>
      <c r="H198" s="10">
        <v>1</v>
      </c>
    </row>
    <row r="199" spans="1:8" ht="16.5" thickBot="1" x14ac:dyDescent="0.3">
      <c r="A199" s="70"/>
      <c r="B199" s="87"/>
      <c r="C199" s="103"/>
      <c r="D199" s="87"/>
      <c r="E199" s="10" t="s">
        <v>138</v>
      </c>
      <c r="F199" s="10">
        <v>5</v>
      </c>
      <c r="G199" s="10">
        <v>56</v>
      </c>
      <c r="H199" s="10">
        <v>6</v>
      </c>
    </row>
    <row r="200" spans="1:8" ht="16.5" thickBot="1" x14ac:dyDescent="0.3">
      <c r="A200" s="70"/>
      <c r="B200" s="88"/>
      <c r="C200" s="104"/>
      <c r="D200" s="88"/>
      <c r="E200" s="10" t="s">
        <v>138</v>
      </c>
      <c r="F200" s="10">
        <v>6</v>
      </c>
      <c r="G200" s="10">
        <v>36</v>
      </c>
      <c r="H200" s="10">
        <v>6</v>
      </c>
    </row>
    <row r="201" spans="1:8" ht="15" customHeight="1" thickBot="1" x14ac:dyDescent="0.3">
      <c r="A201" s="70">
        <v>55</v>
      </c>
      <c r="B201" s="107">
        <v>366</v>
      </c>
      <c r="C201" s="110" t="s">
        <v>130</v>
      </c>
      <c r="D201" s="107">
        <v>120</v>
      </c>
      <c r="E201" s="84" t="s">
        <v>138</v>
      </c>
      <c r="F201" s="84">
        <v>2</v>
      </c>
      <c r="G201" s="84">
        <v>32</v>
      </c>
      <c r="H201" s="84">
        <v>4</v>
      </c>
    </row>
    <row r="202" spans="1:8" ht="15.75" thickBot="1" x14ac:dyDescent="0.3">
      <c r="A202" s="70"/>
      <c r="B202" s="108"/>
      <c r="C202" s="111"/>
      <c r="D202" s="108"/>
      <c r="E202" s="85"/>
      <c r="F202" s="85"/>
      <c r="G202" s="85"/>
      <c r="H202" s="85"/>
    </row>
    <row r="203" spans="1:8" ht="16.5" thickBot="1" x14ac:dyDescent="0.3">
      <c r="A203" s="70"/>
      <c r="B203" s="109"/>
      <c r="C203" s="112"/>
      <c r="D203" s="109"/>
      <c r="E203" s="10" t="s">
        <v>138</v>
      </c>
      <c r="F203" s="10">
        <v>1</v>
      </c>
      <c r="G203" s="10">
        <v>33</v>
      </c>
      <c r="H203" s="10">
        <v>4</v>
      </c>
    </row>
    <row r="204" spans="1:8" ht="15.75" customHeight="1" thickBot="1" x14ac:dyDescent="0.3">
      <c r="A204" s="67"/>
      <c r="B204" s="81" t="s">
        <v>131</v>
      </c>
      <c r="C204" s="82"/>
      <c r="D204" s="82"/>
      <c r="E204" s="82"/>
      <c r="F204" s="82"/>
      <c r="G204" s="82"/>
      <c r="H204" s="83"/>
    </row>
    <row r="205" spans="1:8" ht="15.75" thickBot="1" x14ac:dyDescent="0.3">
      <c r="A205" s="70">
        <v>56</v>
      </c>
      <c r="B205" s="86">
        <v>479</v>
      </c>
      <c r="C205" s="102" t="s">
        <v>132</v>
      </c>
      <c r="D205" s="86" t="s">
        <v>127</v>
      </c>
      <c r="E205" s="86" t="s">
        <v>135</v>
      </c>
      <c r="F205" s="86">
        <v>1</v>
      </c>
      <c r="G205" s="86">
        <v>16</v>
      </c>
      <c r="H205" s="86">
        <v>2</v>
      </c>
    </row>
    <row r="206" spans="1:8" ht="15.75" thickBot="1" x14ac:dyDescent="0.3">
      <c r="A206" s="70"/>
      <c r="B206" s="87"/>
      <c r="C206" s="103"/>
      <c r="D206" s="87"/>
      <c r="E206" s="87"/>
      <c r="F206" s="87"/>
      <c r="G206" s="87"/>
      <c r="H206" s="87"/>
    </row>
    <row r="207" spans="1:8" ht="15" customHeight="1" thickBot="1" x14ac:dyDescent="0.3">
      <c r="A207" s="70">
        <v>57</v>
      </c>
      <c r="B207" s="96">
        <v>660</v>
      </c>
      <c r="C207" s="99" t="s">
        <v>133</v>
      </c>
      <c r="D207" s="99" t="s">
        <v>75</v>
      </c>
      <c r="E207" s="34" t="s">
        <v>139</v>
      </c>
      <c r="F207" s="34">
        <v>1</v>
      </c>
      <c r="G207" s="34">
        <f>12</f>
        <v>12</v>
      </c>
      <c r="H207" s="35">
        <v>2</v>
      </c>
    </row>
    <row r="208" spans="1:8" ht="38.25" customHeight="1" thickBot="1" x14ac:dyDescent="0.3">
      <c r="A208" s="70"/>
      <c r="B208" s="97"/>
      <c r="C208" s="100"/>
      <c r="D208" s="100"/>
      <c r="E208" s="36" t="s">
        <v>139</v>
      </c>
      <c r="F208" s="36">
        <v>2</v>
      </c>
      <c r="G208" s="36">
        <v>10</v>
      </c>
      <c r="H208" s="37">
        <v>2</v>
      </c>
    </row>
    <row r="209" spans="1:8" ht="38.25" customHeight="1" thickBot="1" x14ac:dyDescent="0.3">
      <c r="A209" s="70"/>
      <c r="B209" s="97"/>
      <c r="C209" s="100"/>
      <c r="D209" s="100"/>
      <c r="E209" s="36" t="s">
        <v>140</v>
      </c>
      <c r="F209" s="36">
        <v>3</v>
      </c>
      <c r="G209" s="36">
        <f>(6+7)*5</f>
        <v>65</v>
      </c>
      <c r="H209" s="37">
        <v>10</v>
      </c>
    </row>
    <row r="210" spans="1:8" ht="38.25" customHeight="1" thickBot="1" x14ac:dyDescent="0.3">
      <c r="A210" s="70"/>
      <c r="B210" s="97"/>
      <c r="C210" s="100"/>
      <c r="D210" s="100"/>
      <c r="E210" s="36" t="s">
        <v>139</v>
      </c>
      <c r="F210" s="36">
        <v>4</v>
      </c>
      <c r="G210" s="36">
        <v>10</v>
      </c>
      <c r="H210" s="37">
        <v>2</v>
      </c>
    </row>
    <row r="211" spans="1:8" ht="38.25" customHeight="1" thickBot="1" x14ac:dyDescent="0.3">
      <c r="A211" s="70"/>
      <c r="B211" s="98"/>
      <c r="C211" s="101"/>
      <c r="D211" s="101"/>
      <c r="E211" s="38" t="s">
        <v>24</v>
      </c>
      <c r="F211" s="38">
        <v>5</v>
      </c>
      <c r="G211" s="38">
        <v>65</v>
      </c>
      <c r="H211" s="39">
        <v>10</v>
      </c>
    </row>
    <row r="214" spans="1:8" x14ac:dyDescent="0.25">
      <c r="C214" t="s">
        <v>161</v>
      </c>
    </row>
    <row r="216" spans="1:8" x14ac:dyDescent="0.25">
      <c r="C216" t="s">
        <v>162</v>
      </c>
      <c r="F216" s="136" t="s">
        <v>163</v>
      </c>
      <c r="G216" s="136"/>
    </row>
    <row r="218" spans="1:8" x14ac:dyDescent="0.25">
      <c r="C218" t="s">
        <v>164</v>
      </c>
    </row>
    <row r="220" spans="1:8" x14ac:dyDescent="0.25">
      <c r="C220" t="s">
        <v>165</v>
      </c>
      <c r="F220" s="136" t="s">
        <v>166</v>
      </c>
      <c r="G220" s="136"/>
    </row>
    <row r="221" spans="1:8" x14ac:dyDescent="0.25">
      <c r="E221" s="69">
        <v>44994</v>
      </c>
    </row>
  </sheetData>
  <mergeCells count="262">
    <mergeCell ref="F216:G216"/>
    <mergeCell ref="F220:G220"/>
    <mergeCell ref="H38:H40"/>
    <mergeCell ref="B51:B56"/>
    <mergeCell ref="C51:C56"/>
    <mergeCell ref="E51:E53"/>
    <mergeCell ref="F51:F53"/>
    <mergeCell ref="G51:G53"/>
    <mergeCell ref="H51:H53"/>
    <mergeCell ref="C80:C82"/>
    <mergeCell ref="C83:C85"/>
    <mergeCell ref="B168:H168"/>
    <mergeCell ref="B169:B170"/>
    <mergeCell ref="C169:C170"/>
    <mergeCell ref="B95:B97"/>
    <mergeCell ref="C95:C97"/>
    <mergeCell ref="D95:D97"/>
    <mergeCell ref="G125:G126"/>
    <mergeCell ref="B130:B133"/>
    <mergeCell ref="F122:F123"/>
    <mergeCell ref="D87:D91"/>
    <mergeCell ref="B92:B94"/>
    <mergeCell ref="D92:D94"/>
    <mergeCell ref="E92:E94"/>
    <mergeCell ref="B17:B19"/>
    <mergeCell ref="C17:C19"/>
    <mergeCell ref="B20:B21"/>
    <mergeCell ref="D20:D21"/>
    <mergeCell ref="B38:B40"/>
    <mergeCell ref="B87:B91"/>
    <mergeCell ref="B29:H29"/>
    <mergeCell ref="B30:B32"/>
    <mergeCell ref="C30:C32"/>
    <mergeCell ref="D30:D32"/>
    <mergeCell ref="B57:B59"/>
    <mergeCell ref="D57:D59"/>
    <mergeCell ref="E57:E59"/>
    <mergeCell ref="F57:F59"/>
    <mergeCell ref="G57:G59"/>
    <mergeCell ref="H57:H59"/>
    <mergeCell ref="B41:H41"/>
    <mergeCell ref="H61:H62"/>
    <mergeCell ref="G38:G40"/>
    <mergeCell ref="D38:D40"/>
    <mergeCell ref="E38:E40"/>
    <mergeCell ref="F38:F40"/>
    <mergeCell ref="D51:D56"/>
    <mergeCell ref="C87:C91"/>
    <mergeCell ref="C6:C8"/>
    <mergeCell ref="D6:D8"/>
    <mergeCell ref="B10:H10"/>
    <mergeCell ref="B11:B16"/>
    <mergeCell ref="C11:C16"/>
    <mergeCell ref="D11:D16"/>
    <mergeCell ref="F83:F84"/>
    <mergeCell ref="B80:B85"/>
    <mergeCell ref="D80:D85"/>
    <mergeCell ref="B61:B71"/>
    <mergeCell ref="C61:C71"/>
    <mergeCell ref="D61:D71"/>
    <mergeCell ref="B22:H22"/>
    <mergeCell ref="B23:B25"/>
    <mergeCell ref="C23:C25"/>
    <mergeCell ref="D23:D25"/>
    <mergeCell ref="B44:B50"/>
    <mergeCell ref="C44:C50"/>
    <mergeCell ref="D44:D50"/>
    <mergeCell ref="E54:E56"/>
    <mergeCell ref="F54:F56"/>
    <mergeCell ref="G54:G56"/>
    <mergeCell ref="H54:H56"/>
    <mergeCell ref="F34:F35"/>
    <mergeCell ref="D130:D133"/>
    <mergeCell ref="B125:B126"/>
    <mergeCell ref="C125:C126"/>
    <mergeCell ref="D125:D126"/>
    <mergeCell ref="F119:F120"/>
    <mergeCell ref="C119:C124"/>
    <mergeCell ref="D119:D124"/>
    <mergeCell ref="B98:F98"/>
    <mergeCell ref="B99:B107"/>
    <mergeCell ref="D99:D107"/>
    <mergeCell ref="F104:F105"/>
    <mergeCell ref="B108:F108"/>
    <mergeCell ref="E145:E147"/>
    <mergeCell ref="F145:F147"/>
    <mergeCell ref="F125:F126"/>
    <mergeCell ref="B129:H129"/>
    <mergeCell ref="E125:E126"/>
    <mergeCell ref="B134:B137"/>
    <mergeCell ref="C134:C137"/>
    <mergeCell ref="D134:D137"/>
    <mergeCell ref="E157:E158"/>
    <mergeCell ref="G157:G158"/>
    <mergeCell ref="H157:H158"/>
    <mergeCell ref="F157:F158"/>
    <mergeCell ref="B157:B158"/>
    <mergeCell ref="D157:D158"/>
    <mergeCell ref="B152:H152"/>
    <mergeCell ref="B154:H154"/>
    <mergeCell ref="C130:C133"/>
    <mergeCell ref="C142:C143"/>
    <mergeCell ref="D142:D143"/>
    <mergeCell ref="B142:B143"/>
    <mergeCell ref="B138:H138"/>
    <mergeCell ref="B145:B147"/>
    <mergeCell ref="C145:C147"/>
    <mergeCell ref="D145:D147"/>
    <mergeCell ref="H159:H160"/>
    <mergeCell ref="B161:B162"/>
    <mergeCell ref="D161:D162"/>
    <mergeCell ref="E161:E162"/>
    <mergeCell ref="F161:F162"/>
    <mergeCell ref="G161:G162"/>
    <mergeCell ref="H161:H162"/>
    <mergeCell ref="B159:B160"/>
    <mergeCell ref="C159:C160"/>
    <mergeCell ref="D159:D160"/>
    <mergeCell ref="E159:E160"/>
    <mergeCell ref="F159:F160"/>
    <mergeCell ref="G159:G160"/>
    <mergeCell ref="F165:F166"/>
    <mergeCell ref="B163:B164"/>
    <mergeCell ref="D163:D164"/>
    <mergeCell ref="E163:E164"/>
    <mergeCell ref="F163:F164"/>
    <mergeCell ref="G163:G164"/>
    <mergeCell ref="H163:H164"/>
    <mergeCell ref="B165:B166"/>
    <mergeCell ref="C165:C166"/>
    <mergeCell ref="D165:D166"/>
    <mergeCell ref="D169:D170"/>
    <mergeCell ref="F169:F170"/>
    <mergeCell ref="B172:H172"/>
    <mergeCell ref="B194:H194"/>
    <mergeCell ref="B195:B200"/>
    <mergeCell ref="C195:C200"/>
    <mergeCell ref="F183:F184"/>
    <mergeCell ref="B186:B191"/>
    <mergeCell ref="C186:C191"/>
    <mergeCell ref="D186:D191"/>
    <mergeCell ref="C174:C175"/>
    <mergeCell ref="B183:B185"/>
    <mergeCell ref="C183:C185"/>
    <mergeCell ref="D183:D185"/>
    <mergeCell ref="B155:B156"/>
    <mergeCell ref="C155:C156"/>
    <mergeCell ref="D155:D156"/>
    <mergeCell ref="B33:B35"/>
    <mergeCell ref="C33:C35"/>
    <mergeCell ref="D33:D35"/>
    <mergeCell ref="B72:H72"/>
    <mergeCell ref="B73:B79"/>
    <mergeCell ref="C73:C79"/>
    <mergeCell ref="D73:D79"/>
    <mergeCell ref="B60:H60"/>
    <mergeCell ref="E61:E62"/>
    <mergeCell ref="F61:F62"/>
    <mergeCell ref="G61:G62"/>
    <mergeCell ref="H92:H94"/>
    <mergeCell ref="H125:H126"/>
    <mergeCell ref="B86:H86"/>
    <mergeCell ref="B109:B117"/>
    <mergeCell ref="C109:C117"/>
    <mergeCell ref="D109:D117"/>
    <mergeCell ref="B118:H118"/>
    <mergeCell ref="B119:B124"/>
    <mergeCell ref="G145:G147"/>
    <mergeCell ref="H145:H147"/>
    <mergeCell ref="B207:B211"/>
    <mergeCell ref="C207:C211"/>
    <mergeCell ref="D207:D211"/>
    <mergeCell ref="B176:H176"/>
    <mergeCell ref="B177:B179"/>
    <mergeCell ref="C177:C179"/>
    <mergeCell ref="B174:B175"/>
    <mergeCell ref="H205:H206"/>
    <mergeCell ref="D195:D200"/>
    <mergeCell ref="D205:D206"/>
    <mergeCell ref="E205:E206"/>
    <mergeCell ref="F205:F206"/>
    <mergeCell ref="D174:D175"/>
    <mergeCell ref="C205:C206"/>
    <mergeCell ref="B182:H182"/>
    <mergeCell ref="G177:G178"/>
    <mergeCell ref="H177:H178"/>
    <mergeCell ref="E177:E178"/>
    <mergeCell ref="G205:G206"/>
    <mergeCell ref="B201:B203"/>
    <mergeCell ref="C201:C203"/>
    <mergeCell ref="D201:D203"/>
    <mergeCell ref="B204:H204"/>
    <mergeCell ref="B205:B206"/>
    <mergeCell ref="D4:H4"/>
    <mergeCell ref="D3:H3"/>
    <mergeCell ref="D2:H2"/>
    <mergeCell ref="A6:A8"/>
    <mergeCell ref="A11:A16"/>
    <mergeCell ref="A17:A19"/>
    <mergeCell ref="B150:H150"/>
    <mergeCell ref="B144:H144"/>
    <mergeCell ref="E201:E202"/>
    <mergeCell ref="F201:F202"/>
    <mergeCell ref="G201:G202"/>
    <mergeCell ref="H201:H202"/>
    <mergeCell ref="D177:D179"/>
    <mergeCell ref="F177:F178"/>
    <mergeCell ref="B180:B181"/>
    <mergeCell ref="C180:C181"/>
    <mergeCell ref="D180:D181"/>
    <mergeCell ref="F180:F181"/>
    <mergeCell ref="B6:B8"/>
    <mergeCell ref="B127:B128"/>
    <mergeCell ref="C127:C128"/>
    <mergeCell ref="D127:D128"/>
    <mergeCell ref="B27:B28"/>
    <mergeCell ref="C27:C28"/>
    <mergeCell ref="A57:A59"/>
    <mergeCell ref="A61:A71"/>
    <mergeCell ref="A73:A79"/>
    <mergeCell ref="A80:A85"/>
    <mergeCell ref="A87:A91"/>
    <mergeCell ref="A92:A94"/>
    <mergeCell ref="A95:A97"/>
    <mergeCell ref="A99:A107"/>
    <mergeCell ref="A20:A21"/>
    <mergeCell ref="A23:A25"/>
    <mergeCell ref="A27:A28"/>
    <mergeCell ref="A30:A32"/>
    <mergeCell ref="A33:A35"/>
    <mergeCell ref="A38:A40"/>
    <mergeCell ref="A44:A50"/>
    <mergeCell ref="A51:A56"/>
    <mergeCell ref="A36:H37"/>
    <mergeCell ref="D27:D28"/>
    <mergeCell ref="C99:C107"/>
    <mergeCell ref="F92:F94"/>
    <mergeCell ref="G92:G94"/>
    <mergeCell ref="A109:A117"/>
    <mergeCell ref="A119:A124"/>
    <mergeCell ref="A125:A126"/>
    <mergeCell ref="A127:A128"/>
    <mergeCell ref="A130:A133"/>
    <mergeCell ref="A134:A137"/>
    <mergeCell ref="A142:A143"/>
    <mergeCell ref="A145:A147"/>
    <mergeCell ref="A155:A156"/>
    <mergeCell ref="A205:A206"/>
    <mergeCell ref="A207:A211"/>
    <mergeCell ref="A159:A160"/>
    <mergeCell ref="A183:A185"/>
    <mergeCell ref="A186:A191"/>
    <mergeCell ref="A195:A200"/>
    <mergeCell ref="A201:A203"/>
    <mergeCell ref="A157:A158"/>
    <mergeCell ref="A161:A162"/>
    <mergeCell ref="A163:A164"/>
    <mergeCell ref="A165:A166"/>
    <mergeCell ref="A169:A170"/>
    <mergeCell ref="A174:A175"/>
    <mergeCell ref="A177:A179"/>
    <mergeCell ref="A180:A18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10" workbookViewId="0">
      <selection activeCell="K42" sqref="K42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Виды пожарных лестниц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2023-03-24T05:55:10Z</dcterms:modified>
</cp:coreProperties>
</file>